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ukarion/Downloads/"/>
    </mc:Choice>
  </mc:AlternateContent>
  <xr:revisionPtr revIDLastSave="0" documentId="13_ncr:1_{F30E9918-F57F-8B45-A4A0-38FD3F1D6B1E}" xr6:coauthVersionLast="47" xr6:coauthVersionMax="47" xr10:uidLastSave="{00000000-0000-0000-0000-000000000000}"/>
  <bookViews>
    <workbookView xWindow="0" yWindow="860" windowWidth="36000" windowHeight="22520" xr2:uid="{E217EDDF-53E7-4050-A5A0-2966F7890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5" i="1" l="1"/>
  <c r="AB34" i="1"/>
  <c r="AB33" i="1"/>
  <c r="AB32" i="1"/>
  <c r="AB31" i="1"/>
  <c r="AB30" i="1"/>
  <c r="AB29" i="1"/>
  <c r="AB28" i="1"/>
  <c r="AB27" i="1"/>
  <c r="AB26" i="1"/>
  <c r="AB25" i="1"/>
  <c r="AB24" i="1"/>
  <c r="U38" i="1" l="1"/>
</calcChain>
</file>

<file path=xl/sharedStrings.xml><?xml version="1.0" encoding="utf-8"?>
<sst xmlns="http://schemas.openxmlformats.org/spreadsheetml/2006/main" count="149" uniqueCount="120">
  <si>
    <t>常総市合併20周年記念　第58回常総きぬ川花火大会</t>
    <rPh sb="0" eb="3">
      <t>ジョウソウシ</t>
    </rPh>
    <rPh sb="3" eb="5">
      <t>ガッペイ</t>
    </rPh>
    <rPh sb="7" eb="11">
      <t>シュウネンキネン</t>
    </rPh>
    <rPh sb="12" eb="13">
      <t>ダイ</t>
    </rPh>
    <rPh sb="15" eb="16">
      <t>カイ</t>
    </rPh>
    <rPh sb="16" eb="18">
      <t>ジョウソウ</t>
    </rPh>
    <rPh sb="20" eb="21">
      <t>カワ</t>
    </rPh>
    <rPh sb="21" eb="25">
      <t>ハナビタイカイ</t>
    </rPh>
    <phoneticPr fontId="2"/>
  </si>
  <si>
    <t>住所</t>
    <rPh sb="0" eb="2">
      <t>ジュウショ</t>
    </rPh>
    <phoneticPr fontId="2"/>
  </si>
  <si>
    <t>事業所名</t>
    <rPh sb="0" eb="4">
      <t>ジギョウショメイ</t>
    </rPh>
    <phoneticPr fontId="2"/>
  </si>
  <si>
    <t>代表者職氏名</t>
    <rPh sb="0" eb="3">
      <t>ダイヒョウシャ</t>
    </rPh>
    <rPh sb="3" eb="6">
      <t>ショクシメイ</t>
    </rPh>
    <phoneticPr fontId="2"/>
  </si>
  <si>
    <t>担当部署</t>
    <rPh sb="0" eb="4">
      <t>タントウブショ</t>
    </rPh>
    <phoneticPr fontId="2"/>
  </si>
  <si>
    <t>ミュージックスターマイン協賛</t>
    <rPh sb="12" eb="14">
      <t>キョウサン</t>
    </rPh>
    <phoneticPr fontId="2"/>
  </si>
  <si>
    <t>ワイドミュージックスターマイン協賛</t>
    <phoneticPr fontId="2"/>
  </si>
  <si>
    <t>3万円</t>
    <rPh sb="1" eb="2">
      <t>マン</t>
    </rPh>
    <rPh sb="2" eb="3">
      <t>エン</t>
    </rPh>
    <phoneticPr fontId="2"/>
  </si>
  <si>
    <t>5万円</t>
    <rPh sb="1" eb="3">
      <t>マンエン</t>
    </rPh>
    <phoneticPr fontId="2"/>
  </si>
  <si>
    <t>10万円</t>
    <rPh sb="2" eb="4">
      <t>マンエン</t>
    </rPh>
    <phoneticPr fontId="2"/>
  </si>
  <si>
    <t>15万円</t>
    <rPh sb="2" eb="4">
      <t>マンエン</t>
    </rPh>
    <phoneticPr fontId="2"/>
  </si>
  <si>
    <t>20万円</t>
    <rPh sb="2" eb="4">
      <t>マンエン</t>
    </rPh>
    <phoneticPr fontId="2"/>
  </si>
  <si>
    <t>30万円</t>
    <rPh sb="2" eb="4">
      <t>マンエン</t>
    </rPh>
    <phoneticPr fontId="2"/>
  </si>
  <si>
    <t>50万円</t>
    <rPh sb="2" eb="4">
      <t>マンエン</t>
    </rPh>
    <phoneticPr fontId="2"/>
  </si>
  <si>
    <t>100万円</t>
    <rPh sb="3" eb="5">
      <t>マンエン</t>
    </rPh>
    <phoneticPr fontId="2"/>
  </si>
  <si>
    <t>200万円</t>
    <rPh sb="3" eb="5">
      <t>マンエン</t>
    </rPh>
    <phoneticPr fontId="2"/>
  </si>
  <si>
    <t>300万円</t>
    <rPh sb="3" eb="5">
      <t>マンエン</t>
    </rPh>
    <phoneticPr fontId="2"/>
  </si>
  <si>
    <t>400万円</t>
    <rPh sb="3" eb="5">
      <t>マンエン</t>
    </rPh>
    <phoneticPr fontId="2"/>
  </si>
  <si>
    <t>500万円</t>
    <rPh sb="3" eb="5">
      <t>マンエン</t>
    </rPh>
    <phoneticPr fontId="2"/>
  </si>
  <si>
    <t>イス席</t>
    <rPh sb="2" eb="3">
      <t>セキ</t>
    </rPh>
    <phoneticPr fontId="2"/>
  </si>
  <si>
    <t>マス席</t>
    <rPh sb="2" eb="3">
      <t>セキ</t>
    </rPh>
    <phoneticPr fontId="2"/>
  </si>
  <si>
    <t>プレミアムシート</t>
    <phoneticPr fontId="2"/>
  </si>
  <si>
    <t>プレミアム
シート</t>
    <phoneticPr fontId="2"/>
  </si>
  <si>
    <t>駐車場</t>
    <rPh sb="0" eb="3">
      <t>チュウシャジョウ</t>
    </rPh>
    <phoneticPr fontId="2"/>
  </si>
  <si>
    <t>1席</t>
    <rPh sb="1" eb="2">
      <t>セキ</t>
    </rPh>
    <phoneticPr fontId="2"/>
  </si>
  <si>
    <t>2席</t>
    <rPh sb="1" eb="2">
      <t>セキ</t>
    </rPh>
    <phoneticPr fontId="2"/>
  </si>
  <si>
    <t>3席</t>
    <rPh sb="1" eb="2">
      <t>セキ</t>
    </rPh>
    <phoneticPr fontId="2"/>
  </si>
  <si>
    <t>席</t>
    <rPh sb="0" eb="1">
      <t>セキ</t>
    </rPh>
    <phoneticPr fontId="2"/>
  </si>
  <si>
    <t>4席</t>
    <rPh sb="1" eb="2">
      <t>セキ</t>
    </rPh>
    <phoneticPr fontId="2"/>
  </si>
  <si>
    <t>6席</t>
    <rPh sb="1" eb="2">
      <t>セキ</t>
    </rPh>
    <phoneticPr fontId="2"/>
  </si>
  <si>
    <t>10席</t>
    <rPh sb="2" eb="3">
      <t>セキ</t>
    </rPh>
    <phoneticPr fontId="2"/>
  </si>
  <si>
    <t>20席</t>
    <rPh sb="2" eb="3">
      <t>セキ</t>
    </rPh>
    <phoneticPr fontId="2"/>
  </si>
  <si>
    <t>自由席</t>
    <rPh sb="0" eb="3">
      <t>ジユウセキ</t>
    </rPh>
    <phoneticPr fontId="2"/>
  </si>
  <si>
    <t>花 火 協 賛 申 込 書</t>
    <rPh sb="0" eb="1">
      <t>ハナ</t>
    </rPh>
    <rPh sb="2" eb="3">
      <t>ヒ</t>
    </rPh>
    <rPh sb="4" eb="5">
      <t>キョウ</t>
    </rPh>
    <rPh sb="6" eb="7">
      <t>サン</t>
    </rPh>
    <rPh sb="8" eb="9">
      <t>サル</t>
    </rPh>
    <rPh sb="10" eb="11">
      <t>コ</t>
    </rPh>
    <rPh sb="12" eb="13">
      <t>ショ</t>
    </rPh>
    <phoneticPr fontId="2"/>
  </si>
  <si>
    <t>〒（</t>
    <phoneticPr fontId="2"/>
  </si>
  <si>
    <t>－</t>
    <phoneticPr fontId="2"/>
  </si>
  <si>
    <t>）</t>
    <phoneticPr fontId="2"/>
  </si>
  <si>
    <t>×4,000円</t>
    <rPh sb="6" eb="7">
      <t>エン</t>
    </rPh>
    <phoneticPr fontId="2"/>
  </si>
  <si>
    <t>×8,000円</t>
    <rPh sb="6" eb="7">
      <t>エン</t>
    </rPh>
    <phoneticPr fontId="2"/>
  </si>
  <si>
    <t>×9,000円</t>
    <rPh sb="6" eb="7">
      <t>エン</t>
    </rPh>
    <phoneticPr fontId="2"/>
  </si>
  <si>
    <t>×1,000円</t>
    <rPh sb="6" eb="7">
      <t>エン</t>
    </rPh>
    <phoneticPr fontId="2"/>
  </si>
  <si>
    <t>台</t>
    <rPh sb="0" eb="1">
      <t>ダイ</t>
    </rPh>
    <phoneticPr fontId="2"/>
  </si>
  <si>
    <t>円</t>
    <rPh sb="0" eb="1">
      <t>エン</t>
    </rPh>
    <phoneticPr fontId="2"/>
  </si>
  <si>
    <t>口座振込</t>
    <rPh sb="0" eb="3">
      <t>コウザフ</t>
    </rPh>
    <rPh sb="3" eb="4">
      <t>コ</t>
    </rPh>
    <phoneticPr fontId="2"/>
  </si>
  <si>
    <t>窓口持参</t>
    <rPh sb="0" eb="2">
      <t>マドグチ</t>
    </rPh>
    <rPh sb="2" eb="4">
      <t>ジサン</t>
    </rPh>
    <phoneticPr fontId="2"/>
  </si>
  <si>
    <t>公式サイトURL</t>
    <rPh sb="0" eb="2">
      <t>コウシキ</t>
    </rPh>
    <phoneticPr fontId="2"/>
  </si>
  <si>
    <t>◆協賛方法</t>
    <rPh sb="1" eb="5">
      <t>キョウサンホウホウ</t>
    </rPh>
    <phoneticPr fontId="2"/>
  </si>
  <si>
    <t>集金希望</t>
    <rPh sb="0" eb="2">
      <t>シュウキン</t>
    </rPh>
    <rPh sb="2" eb="4">
      <t>キボウ</t>
    </rPh>
    <phoneticPr fontId="2"/>
  </si>
  <si>
    <t>口座情報</t>
    <rPh sb="0" eb="4">
      <t>コウザジョウホウ</t>
    </rPh>
    <phoneticPr fontId="2"/>
  </si>
  <si>
    <t>　</t>
    <phoneticPr fontId="2"/>
  </si>
  <si>
    <t xml:space="preserve"> 常総きぬ川花火大会　実行委員長　神達岳志</t>
    <phoneticPr fontId="2"/>
  </si>
  <si>
    <t>集金日</t>
    <rPh sb="0" eb="3">
      <t>シュウキンビ</t>
    </rPh>
    <phoneticPr fontId="2"/>
  </si>
  <si>
    <t>申込の受理日</t>
    <rPh sb="0" eb="2">
      <t>モウシコミ</t>
    </rPh>
    <rPh sb="3" eb="6">
      <t>ジュリビ</t>
    </rPh>
    <phoneticPr fontId="2"/>
  </si>
  <si>
    <t>協賛金受領日</t>
    <rPh sb="0" eb="3">
      <t>キョウサンキン</t>
    </rPh>
    <rPh sb="3" eb="6">
      <t>ジュリョウビ</t>
    </rPh>
    <phoneticPr fontId="2"/>
  </si>
  <si>
    <t>領収書発行日</t>
    <rPh sb="0" eb="3">
      <t>リョウシュウショ</t>
    </rPh>
    <rPh sb="3" eb="6">
      <t>ハッコウビ</t>
    </rPh>
    <phoneticPr fontId="2"/>
  </si>
  <si>
    <t>入金確認日</t>
    <rPh sb="0" eb="2">
      <t>ニュウキン</t>
    </rPh>
    <rPh sb="2" eb="5">
      <t>カクニンビ</t>
    </rPh>
    <phoneticPr fontId="2"/>
  </si>
  <si>
    <t>担当者</t>
    <rPh sb="0" eb="3">
      <t>タントウシャ</t>
    </rPh>
    <phoneticPr fontId="2"/>
  </si>
  <si>
    <t>PC入力日</t>
    <rPh sb="2" eb="4">
      <t>ニュウリョク</t>
    </rPh>
    <rPh sb="4" eb="5">
      <t>ニチ</t>
    </rPh>
    <phoneticPr fontId="2"/>
  </si>
  <si>
    <t>※事務局記入欄</t>
    <rPh sb="1" eb="4">
      <t>ジムキョク</t>
    </rPh>
    <rPh sb="4" eb="7">
      <t>キニュウラン</t>
    </rPh>
    <phoneticPr fontId="2"/>
  </si>
  <si>
    <t>常総きぬ川花火大会実行委員会　行</t>
    <rPh sb="0" eb="2">
      <t>ジョウソウ</t>
    </rPh>
    <rPh sb="4" eb="5">
      <t>ガワ</t>
    </rPh>
    <rPh sb="5" eb="9">
      <t>ハナビタイカイ</t>
    </rPh>
    <rPh sb="9" eb="14">
      <t>ジッコウイインカイ</t>
    </rPh>
    <rPh sb="15" eb="16">
      <t>ユキ</t>
    </rPh>
    <phoneticPr fontId="2"/>
  </si>
  <si>
    <t>申込締切：６月３０日</t>
    <rPh sb="0" eb="2">
      <t>モウシコミ</t>
    </rPh>
    <rPh sb="2" eb="4">
      <t>シメキリ</t>
    </rPh>
    <rPh sb="6" eb="7">
      <t>ガツ</t>
    </rPh>
    <rPh sb="9" eb="10">
      <t>ニチ</t>
    </rPh>
    <phoneticPr fontId="2"/>
  </si>
  <si>
    <t>令和７年</t>
    <rPh sb="0" eb="2">
      <t>レイワ</t>
    </rPh>
    <rPh sb="3" eb="4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</si>
  <si>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</si>
  <si>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</si>
  <si>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☑</t>
    <phoneticPr fontId="2"/>
  </si>
  <si>
    <t>ＴＥＬ／ＦＡＸ</t>
    <phoneticPr fontId="2"/>
  </si>
  <si>
    <t>（　　　／　　　）</t>
    <phoneticPr fontId="2"/>
  </si>
  <si>
    <t>（　　　　　　　　）</t>
    <phoneticPr fontId="2"/>
  </si>
  <si>
    <t>協賛金額</t>
    <rPh sb="0" eb="2">
      <t>キョウサン</t>
    </rPh>
    <rPh sb="2" eb="4">
      <t>キンガク</t>
    </rPh>
    <phoneticPr fontId="2"/>
  </si>
  <si>
    <t>協賛の種類</t>
    <rPh sb="0" eb="2">
      <t>キョウサン</t>
    </rPh>
    <rPh sb="3" eb="5">
      <t>シュルイ</t>
    </rPh>
    <phoneticPr fontId="2"/>
  </si>
  <si>
    <t>４号打揚花火協賛</t>
    <rPh sb="1" eb="2">
      <t>ゴウ</t>
    </rPh>
    <rPh sb="2" eb="3">
      <t>ウ</t>
    </rPh>
    <rPh sb="3" eb="4">
      <t>ヨウ</t>
    </rPh>
    <rPh sb="4" eb="6">
      <t>ハナビ</t>
    </rPh>
    <rPh sb="6" eb="8">
      <t>キョウサン</t>
    </rPh>
    <phoneticPr fontId="2"/>
  </si>
  <si>
    <t>５号打揚花火協賛</t>
    <phoneticPr fontId="2"/>
  </si>
  <si>
    <t>７号打揚花火協賛</t>
    <phoneticPr fontId="2"/>
  </si>
  <si>
    <t>８号打揚花火協賛</t>
    <phoneticPr fontId="2"/>
  </si>
  <si>
    <t>ミュージックスターマイン（大）協賛</t>
    <rPh sb="13" eb="14">
      <t>ダイ</t>
    </rPh>
    <rPh sb="15" eb="17">
      <t>キョウサン</t>
    </rPh>
    <phoneticPr fontId="2"/>
  </si>
  <si>
    <t>常総きぬ川花火大会実行委員会事務局</t>
    <rPh sb="0" eb="2">
      <t>ジョウソウ</t>
    </rPh>
    <rPh sb="4" eb="5">
      <t>ガワ</t>
    </rPh>
    <rPh sb="5" eb="7">
      <t>ハナビ</t>
    </rPh>
    <rPh sb="7" eb="9">
      <t>タイカイ</t>
    </rPh>
    <rPh sb="9" eb="11">
      <t>ジッコウ</t>
    </rPh>
    <rPh sb="11" eb="14">
      <t>イインカイ</t>
    </rPh>
    <rPh sb="14" eb="17">
      <t>ジムキョク</t>
    </rPh>
    <phoneticPr fontId="2"/>
  </si>
  <si>
    <t>〒303-8501 茨城県常総市水海道諏訪町3222番地3</t>
    <phoneticPr fontId="2"/>
  </si>
  <si>
    <t>TEL 0297-23-9088</t>
    <phoneticPr fontId="2"/>
  </si>
  <si>
    <t>E-mail　joso-hanabi@city.joso.ibaraki.jp</t>
    <phoneticPr fontId="2"/>
  </si>
  <si>
    <t>FAX　0297-22-8864</t>
    <phoneticPr fontId="2"/>
  </si>
  <si>
    <t>－</t>
    <phoneticPr fontId="2"/>
  </si>
  <si>
    <t>【ＦＡＸ】</t>
    <phoneticPr fontId="2"/>
  </si>
  <si>
    <t>【ＴＥＬ】</t>
    <phoneticPr fontId="2"/>
  </si>
  <si>
    <t>【御担当者名】</t>
    <rPh sb="1" eb="5">
      <t>ゴタントウシャ</t>
    </rPh>
    <rPh sb="5" eb="6">
      <t>メイ</t>
    </rPh>
    <phoneticPr fontId="2"/>
  </si>
  <si>
    <t>×18,000円</t>
    <rPh sb="7" eb="8">
      <t>エン</t>
    </rPh>
    <phoneticPr fontId="2"/>
  </si>
  <si>
    <t>×2,000円</t>
    <rPh sb="6" eb="7">
      <t>エン</t>
    </rPh>
    <phoneticPr fontId="2"/>
  </si>
  <si>
    <t>1席</t>
    <rPh sb="1" eb="2">
      <t>セキ</t>
    </rPh>
    <phoneticPr fontId="2"/>
  </si>
  <si>
    <t>2席</t>
    <rPh sb="1" eb="2">
      <t>セキ</t>
    </rPh>
    <phoneticPr fontId="2"/>
  </si>
  <si>
    <t>4席</t>
    <rPh sb="1" eb="2">
      <t>セキ</t>
    </rPh>
    <phoneticPr fontId="2"/>
  </si>
  <si>
    <t>1台</t>
    <rPh sb="1" eb="2">
      <t>ダイ</t>
    </rPh>
    <phoneticPr fontId="2"/>
  </si>
  <si>
    <t>2台</t>
    <rPh sb="1" eb="2">
      <t>ダイ</t>
    </rPh>
    <phoneticPr fontId="2"/>
  </si>
  <si>
    <t>3台</t>
    <rPh sb="1" eb="2">
      <t>ダイ</t>
    </rPh>
    <phoneticPr fontId="2"/>
  </si>
  <si>
    <t>4台</t>
    <rPh sb="1" eb="2">
      <t>ダイ</t>
    </rPh>
    <phoneticPr fontId="2"/>
  </si>
  <si>
    <t>6台</t>
    <rPh sb="1" eb="2">
      <t>ダイ</t>
    </rPh>
    <phoneticPr fontId="2"/>
  </si>
  <si>
    <t>8台</t>
    <rPh sb="1" eb="2">
      <t>ダイ</t>
    </rPh>
    <phoneticPr fontId="2"/>
  </si>
  <si>
    <t>10台</t>
    <rPh sb="2" eb="3">
      <t>ダイ</t>
    </rPh>
    <phoneticPr fontId="2"/>
  </si>
  <si>
    <t>20台</t>
    <rPh sb="2" eb="3">
      <t>ダイ</t>
    </rPh>
    <phoneticPr fontId="2"/>
  </si>
  <si>
    <t>ワイドミュージックスターマイン（大）協賛</t>
    <rPh sb="16" eb="17">
      <t>ダイ</t>
    </rPh>
    <rPh sb="18" eb="20">
      <t>キョウサン</t>
    </rPh>
    <phoneticPr fontId="2"/>
  </si>
  <si>
    <t>スターマイン（小）協賛</t>
    <rPh sb="7" eb="8">
      <t>ショウ</t>
    </rPh>
    <rPh sb="9" eb="11">
      <t>キョウサン</t>
    </rPh>
    <phoneticPr fontId="2"/>
  </si>
  <si>
    <t>スターマイン（ミニ）協賛</t>
    <rPh sb="10" eb="12">
      <t>キョウサン</t>
    </rPh>
    <phoneticPr fontId="2"/>
  </si>
  <si>
    <t>スターマイン（中）協賛</t>
    <rPh sb="7" eb="8">
      <t>チュウ</t>
    </rPh>
    <rPh sb="9" eb="11">
      <t>キョウサン</t>
    </rPh>
    <phoneticPr fontId="2"/>
  </si>
  <si>
    <t>スターマイン（大）協賛</t>
    <rPh sb="7" eb="8">
      <t>ダイ</t>
    </rPh>
    <rPh sb="9" eb="11">
      <t>キョウサン</t>
    </rPh>
    <phoneticPr fontId="2"/>
  </si>
  <si>
    <t>ペア席</t>
    <rPh sb="2" eb="3">
      <t>セキ</t>
    </rPh>
    <phoneticPr fontId="2"/>
  </si>
  <si>
    <t>協賛者
駐車場</t>
    <rPh sb="0" eb="3">
      <t>キョウサンシャ</t>
    </rPh>
    <rPh sb="4" eb="7">
      <t>チュウシャジョウ</t>
    </rPh>
    <phoneticPr fontId="2"/>
  </si>
  <si>
    <t>40席</t>
    <rPh sb="2" eb="3">
      <t>セキ</t>
    </rPh>
    <phoneticPr fontId="2"/>
  </si>
  <si>
    <t>◆協賛の種類と協賛金額及び協賛返礼</t>
    <rPh sb="1" eb="3">
      <t>キョウサン</t>
    </rPh>
    <rPh sb="4" eb="6">
      <t>シュルイ</t>
    </rPh>
    <rPh sb="7" eb="11">
      <t>キョウサンキンガク</t>
    </rPh>
    <rPh sb="11" eb="12">
      <t>オヨ</t>
    </rPh>
    <rPh sb="13" eb="15">
      <t>キョウサン</t>
    </rPh>
    <rPh sb="15" eb="17">
      <t>ヘンレイ</t>
    </rPh>
    <phoneticPr fontId="2"/>
  </si>
  <si>
    <t>協賛返礼</t>
    <rPh sb="0" eb="2">
      <t>キョウサン</t>
    </rPh>
    <rPh sb="2" eb="4">
      <t>ヘンレイ</t>
    </rPh>
    <phoneticPr fontId="2"/>
  </si>
  <si>
    <t>◆観覧席の追加申込</t>
    <rPh sb="1" eb="4">
      <t>カンランセキ</t>
    </rPh>
    <rPh sb="5" eb="7">
      <t>ツイカ</t>
    </rPh>
    <rPh sb="7" eb="9">
      <t>モウシコミ</t>
    </rPh>
    <phoneticPr fontId="2"/>
  </si>
  <si>
    <t>協賛金合計</t>
    <rPh sb="0" eb="5">
      <t>キョウサンキンゴウケイ</t>
    </rPh>
    <phoneticPr fontId="2"/>
  </si>
  <si>
    <t>◆特記事項</t>
    <rPh sb="1" eb="5">
      <t>トッキジコウ</t>
    </rPh>
    <phoneticPr fontId="2"/>
  </si>
  <si>
    <t xml:space="preserve">  ・常陽銀行水海道支店　普通　№1733263</t>
    <phoneticPr fontId="2"/>
  </si>
  <si>
    <t xml:space="preserve">  ・筑波銀行水海道支店　普通　№915630</t>
    <phoneticPr fontId="2"/>
  </si>
  <si>
    <t>マス席の追加申込は，5号打揚花火協賛以上の協賛者様のみの御案内となります。
協賛者駐車場の追加申込はお受けしかねますので，その他の駐車場からお選びください。</t>
    <rPh sb="0" eb="3">
      <t>ゴチュウイ</t>
    </rPh>
    <rPh sb="6" eb="8">
      <t>モウシコミ</t>
    </rPh>
    <rPh sb="18" eb="20">
      <t>イジョウ</t>
    </rPh>
    <rPh sb="21" eb="25">
      <t>キョウサンシャサマ</t>
    </rPh>
    <rPh sb="28" eb="29">
      <t>ゴ</t>
    </rPh>
    <rPh sb="29" eb="31">
      <t>アンナイ</t>
    </rPh>
    <rPh sb="45" eb="46">
      <t>タ</t>
    </rPh>
    <rPh sb="47" eb="49">
      <t>モウシコミ</t>
    </rPh>
    <rPh sb="51" eb="52">
      <t>ウ</t>
    </rPh>
    <rPh sb="53" eb="54">
      <t>エラ</t>
    </rPh>
    <phoneticPr fontId="2"/>
  </si>
  <si>
    <t>－</t>
    <phoneticPr fontId="2"/>
  </si>
  <si>
    <t>マス席の位置指定，協賛者リストへの御芳名掲載
及び協賛返礼の辞退等はこちらに記載願います。</t>
    <rPh sb="2" eb="3">
      <t>セキ</t>
    </rPh>
    <rPh sb="4" eb="6">
      <t>イチ</t>
    </rPh>
    <rPh sb="6" eb="8">
      <t>シテイ</t>
    </rPh>
    <rPh sb="9" eb="12">
      <t>キョウサンシャ</t>
    </rPh>
    <rPh sb="17" eb="22">
      <t>ゴホウメイケイサイ</t>
    </rPh>
    <rPh sb="23" eb="24">
      <t>オヨ</t>
    </rPh>
    <rPh sb="25" eb="27">
      <t>キョウサン</t>
    </rPh>
    <rPh sb="27" eb="29">
      <t>ヘンレイ</t>
    </rPh>
    <rPh sb="30" eb="32">
      <t>ジタイ</t>
    </rPh>
    <rPh sb="32" eb="33">
      <t>トウ</t>
    </rPh>
    <rPh sb="38" eb="40">
      <t>キサイ</t>
    </rPh>
    <rPh sb="40" eb="41">
      <t>ネガ</t>
    </rPh>
    <phoneticPr fontId="2"/>
  </si>
  <si>
    <t>▶</t>
    <phoneticPr fontId="2"/>
  </si>
  <si>
    <r>
      <t>該当する協賛の種類に</t>
    </r>
    <r>
      <rPr>
        <sz val="6"/>
        <color theme="1"/>
        <rFont val="Segoe UI Symbol"/>
        <family val="2"/>
      </rPr>
      <t>☑</t>
    </r>
    <r>
      <rPr>
        <sz val="6"/>
        <color theme="1"/>
        <rFont val="HGP明朝E"/>
        <family val="1"/>
        <charset val="128"/>
      </rPr>
      <t>を記入願います。なお，協賛の種類に応じて協賛返礼が異なります。
500万円を超える御協賛も承ります。詳細は事務局までお問合せください。</t>
    </r>
    <rPh sb="0" eb="2">
      <t>ガイトウ</t>
    </rPh>
    <rPh sb="4" eb="6">
      <t>キョウサン</t>
    </rPh>
    <rPh sb="7" eb="9">
      <t>シュルイ</t>
    </rPh>
    <rPh sb="12" eb="15">
      <t>キニュウネガ</t>
    </rPh>
    <rPh sb="22" eb="24">
      <t>キョウサン</t>
    </rPh>
    <rPh sb="25" eb="27">
      <t>シュルイ</t>
    </rPh>
    <rPh sb="28" eb="29">
      <t>オウ</t>
    </rPh>
    <rPh sb="31" eb="33">
      <t>キョウサン</t>
    </rPh>
    <rPh sb="33" eb="35">
      <t>ヘンレイ</t>
    </rPh>
    <rPh sb="36" eb="37">
      <t>コト</t>
    </rPh>
    <rPh sb="46" eb="48">
      <t>マンエン</t>
    </rPh>
    <rPh sb="49" eb="50">
      <t>コ</t>
    </rPh>
    <rPh sb="52" eb="55">
      <t>ゴキョウサン</t>
    </rPh>
    <rPh sb="56" eb="57">
      <t>ウケタマワ</t>
    </rPh>
    <rPh sb="61" eb="63">
      <t>ショウサイ</t>
    </rPh>
    <rPh sb="64" eb="67">
      <t>ジムキョク</t>
    </rPh>
    <rPh sb="70" eb="72">
      <t>トイアワ</t>
    </rPh>
    <phoneticPr fontId="2"/>
  </si>
  <si>
    <r>
      <rPr>
        <sz val="7"/>
        <color theme="1"/>
        <rFont val="HGP明朝E"/>
        <family val="1"/>
        <charset val="128"/>
      </rPr>
      <t>マス席</t>
    </r>
    <r>
      <rPr>
        <sz val="9"/>
        <color theme="1"/>
        <rFont val="HGP明朝E"/>
        <family val="1"/>
        <charset val="128"/>
      </rPr>
      <t xml:space="preserve">
</t>
    </r>
    <r>
      <rPr>
        <sz val="5"/>
        <color theme="1"/>
        <rFont val="HGP明朝E"/>
        <family val="1"/>
        <charset val="128"/>
      </rPr>
      <t>※4号打揚花火協賛不可</t>
    </r>
    <rPh sb="2" eb="3">
      <t>セキ</t>
    </rPh>
    <rPh sb="6" eb="7">
      <t>ゴウ</t>
    </rPh>
    <rPh sb="7" eb="8">
      <t>ウ</t>
    </rPh>
    <rPh sb="8" eb="9">
      <t>ア</t>
    </rPh>
    <rPh sb="9" eb="11">
      <t>ハナビ</t>
    </rPh>
    <rPh sb="11" eb="13">
      <t>キョウサン</t>
    </rPh>
    <rPh sb="13" eb="15">
      <t>フカ</t>
    </rPh>
    <phoneticPr fontId="2"/>
  </si>
  <si>
    <r>
      <t>口座振込，窓口持参、集金希望のいずれかに</t>
    </r>
    <r>
      <rPr>
        <sz val="6"/>
        <color theme="1"/>
        <rFont val="Segoe UI Symbol"/>
        <family val="1"/>
      </rPr>
      <t>☑</t>
    </r>
    <r>
      <rPr>
        <sz val="6"/>
        <color theme="1"/>
        <rFont val="HGP明朝E"/>
        <family val="1"/>
        <charset val="128"/>
      </rPr>
      <t>を記入願います。
口座振込の場合は，常陽銀行または筑波銀行の口座に送金願います。</t>
    </r>
    <rPh sb="0" eb="4">
      <t>コウザフリコミ</t>
    </rPh>
    <rPh sb="5" eb="9">
      <t>マドグチジサン</t>
    </rPh>
    <rPh sb="10" eb="14">
      <t>シュウキンキボウ</t>
    </rPh>
    <rPh sb="30" eb="32">
      <t>コウザ</t>
    </rPh>
    <rPh sb="32" eb="34">
      <t>フリコミ</t>
    </rPh>
    <rPh sb="35" eb="37">
      <t>バアイ</t>
    </rPh>
    <rPh sb="39" eb="41">
      <t>ジョウヨウ</t>
    </rPh>
    <rPh sb="41" eb="43">
      <t>ギンコウ</t>
    </rPh>
    <rPh sb="46" eb="48">
      <t>ツクバ</t>
    </rPh>
    <rPh sb="48" eb="50">
      <t>ギンコウ</t>
    </rPh>
    <rPh sb="51" eb="53">
      <t>コウザ</t>
    </rPh>
    <rPh sb="54" eb="56">
      <t>ソウキン</t>
    </rPh>
    <rPh sb="56" eb="57">
      <t>ネガ</t>
    </rPh>
    <phoneticPr fontId="2"/>
  </si>
  <si>
    <t>※今回より4号打揚花火協賛でのマス席加
申込は不可となりますので御了承ください。</t>
    <rPh sb="1" eb="3">
      <t>コンカイ</t>
    </rPh>
    <rPh sb="6" eb="7">
      <t>ゴウ</t>
    </rPh>
    <rPh sb="7" eb="8">
      <t>ウ</t>
    </rPh>
    <rPh sb="8" eb="9">
      <t>ア</t>
    </rPh>
    <rPh sb="9" eb="11">
      <t>ハナビ</t>
    </rPh>
    <rPh sb="11" eb="13">
      <t>キョウサン</t>
    </rPh>
    <rPh sb="17" eb="18">
      <t>セキ</t>
    </rPh>
    <rPh sb="18" eb="19">
      <t>カ</t>
    </rPh>
    <rPh sb="20" eb="21">
      <t>シン</t>
    </rPh>
    <rPh sb="21" eb="22">
      <t>コミ</t>
    </rPh>
    <rPh sb="23" eb="25">
      <t>フカ</t>
    </rPh>
    <rPh sb="32" eb="35">
      <t>ゴリョウショウ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</si>
</sst>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7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6"/>
      <color theme="1"/>
      <name val="ＭＳ 明朝"/>
      <family val="1"/>
      <charset val="128"/>
    </font>
    <font>
      <sz val="6"/>
      <color theme="1"/>
      <name val="HGP明朝E"/>
      <family val="1"/>
      <charset val="128"/>
    </font>
    <font>
      <sz val="10"/>
      <color theme="1"/>
      <name val="Segoe UI Symbol"/>
      <family val="1"/>
    </font>
    <font>
      <b/>
      <sz val="25"/>
      <color theme="1"/>
      <name val="HGP明朝E"/>
      <family val="1"/>
      <charset val="128"/>
    </font>
    <font>
      <sz val="15"/>
      <color theme="1"/>
      <name val="HGP明朝E"/>
      <family val="1"/>
      <charset val="128"/>
    </font>
    <font>
      <sz val="13"/>
      <color theme="1"/>
      <name val="HGP明朝E"/>
      <family val="1"/>
      <charset val="128"/>
    </font>
    <font>
      <b/>
      <sz val="13"/>
      <color theme="1"/>
      <name val="HGP明朝E"/>
      <family val="1"/>
      <charset val="128"/>
    </font>
    <font>
      <b/>
      <sz val="10"/>
      <color theme="1"/>
      <name val="HGP明朝E"/>
      <family val="1"/>
      <charset val="128"/>
    </font>
    <font>
      <sz val="6"/>
      <color theme="1"/>
      <name val="Segoe UI Symbol"/>
      <family val="2"/>
    </font>
    <font>
      <sz val="15"/>
      <color theme="1"/>
      <name val="ＭＳ 明朝"/>
      <family val="1"/>
      <charset val="128"/>
    </font>
    <font>
      <sz val="5"/>
      <color theme="1"/>
      <name val="HGP明朝E"/>
      <family val="1"/>
      <charset val="128"/>
    </font>
    <font>
      <sz val="6"/>
      <color theme="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rgb="FFDAF9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19" xfId="0" applyFont="1" applyBorder="1" applyAlignment="1">
      <alignment horizontal="left"/>
    </xf>
    <xf numFmtId="0" fontId="4" fillId="0" borderId="2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9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38" fontId="4" fillId="0" borderId="0" xfId="1" applyFont="1">
      <alignment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38" fontId="6" fillId="0" borderId="12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3" fontId="9" fillId="0" borderId="40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distributed" indent="1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1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9" fillId="0" borderId="4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1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4" fillId="0" borderId="37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22" fillId="0" borderId="35" xfId="0" applyFont="1" applyBorder="1" applyAlignment="1" applyProtection="1">
      <alignment horizontal="right" vertical="center" wrapText="1"/>
    </xf>
    <xf numFmtId="0" fontId="22" fillId="0" borderId="36" xfId="0" applyFont="1" applyBorder="1" applyAlignment="1" applyProtection="1">
      <alignment horizontal="right" vertical="center" wrapText="1"/>
    </xf>
    <xf numFmtId="0" fontId="4" fillId="0" borderId="20" xfId="0" applyFont="1" applyBorder="1" applyProtection="1">
      <alignment vertical="center"/>
    </xf>
    <xf numFmtId="0" fontId="4" fillId="0" borderId="29" xfId="0" applyFon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49" fontId="11" fillId="2" borderId="19" xfId="0" applyNumberFormat="1" applyFont="1" applyFill="1" applyBorder="1" applyAlignment="1" applyProtection="1">
      <alignment horizontal="right"/>
      <protection locked="0"/>
    </xf>
    <xf numFmtId="49" fontId="11" fillId="2" borderId="19" xfId="0" applyNumberFormat="1" applyFont="1" applyFill="1" applyBorder="1" applyAlignment="1" applyProtection="1">
      <alignment horizontal="center"/>
      <protection locked="0"/>
    </xf>
    <xf numFmtId="49" fontId="11" fillId="2" borderId="19" xfId="0" applyNumberFormat="1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21" xfId="0" applyFont="1" applyFill="1" applyBorder="1" applyAlignment="1" applyProtection="1">
      <alignment horizontal="right" vertical="center"/>
      <protection locked="0"/>
    </xf>
    <xf numFmtId="0" fontId="4" fillId="2" borderId="53" xfId="0" applyFont="1" applyFill="1" applyBorder="1" applyAlignment="1" applyProtection="1">
      <alignment horizontal="right" vertical="center"/>
      <protection locked="0"/>
    </xf>
    <xf numFmtId="0" fontId="4" fillId="2" borderId="54" xfId="0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 applyProtection="1">
      <alignment vertical="top"/>
      <protection locked="0"/>
    </xf>
    <xf numFmtId="0" fontId="9" fillId="2" borderId="2" xfId="0" applyFont="1" applyFill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vertical="top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5" xfId="0" applyFont="1" applyFill="1" applyBorder="1" applyAlignment="1" applyProtection="1">
      <alignment vertical="top"/>
      <protection locked="0"/>
    </xf>
    <xf numFmtId="0" fontId="9" fillId="2" borderId="6" xfId="0" applyFont="1" applyFill="1" applyBorder="1" applyAlignment="1" applyProtection="1">
      <alignment vertical="top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color theme="0" tint="-0.34998626667073579"/>
      </font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A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A$24" lockText="1" noThreeD="1"/>
</file>

<file path=xl/ctrlProps/ctrlProp10.xml><?xml version="1.0" encoding="utf-8"?>
<formControlPr xmlns="http://schemas.microsoft.com/office/spreadsheetml/2009/9/main" objectType="CheckBox" fmlaLink="$AA$34" lockText="1" noThreeD="1"/>
</file>

<file path=xl/ctrlProps/ctrlProp11.xml><?xml version="1.0" encoding="utf-8"?>
<formControlPr xmlns="http://schemas.microsoft.com/office/spreadsheetml/2009/9/main" objectType="CheckBox" fmlaLink="$AA$35" lockText="1" noThreeD="1"/>
</file>

<file path=xl/ctrlProps/ctrlProp12.xml><?xml version="1.0" encoding="utf-8"?>
<formControlPr xmlns="http://schemas.microsoft.com/office/spreadsheetml/2009/9/main" objectType="CheckBox" fmlaLink="$AA$32" lockText="1" noThreeD="1"/>
</file>

<file path=xl/ctrlProps/ctrlProp13.xml><?xml version="1.0" encoding="utf-8"?>
<formControlPr xmlns="http://schemas.microsoft.com/office/spreadsheetml/2009/9/main" objectType="CheckBox" fmlaLink="$AA$43" lockText="1" noThreeD="1"/>
</file>

<file path=xl/ctrlProps/ctrlProp14.xml><?xml version="1.0" encoding="utf-8"?>
<formControlPr xmlns="http://schemas.microsoft.com/office/spreadsheetml/2009/9/main" objectType="CheckBox" fmlaLink="$AA$44" lockText="1" noThreeD="1"/>
</file>

<file path=xl/ctrlProps/ctrlProp15.xml><?xml version="1.0" encoding="utf-8"?>
<formControlPr xmlns="http://schemas.microsoft.com/office/spreadsheetml/2009/9/main" objectType="CheckBox" fmlaLink="$AA$45" lockText="1" noThreeD="1"/>
</file>

<file path=xl/ctrlProps/ctrlProp2.xml><?xml version="1.0" encoding="utf-8"?>
<formControlPr xmlns="http://schemas.microsoft.com/office/spreadsheetml/2009/9/main" objectType="CheckBox" fmlaLink="$AA$25" lockText="1" noThreeD="1"/>
</file>

<file path=xl/ctrlProps/ctrlProp3.xml><?xml version="1.0" encoding="utf-8"?>
<formControlPr xmlns="http://schemas.microsoft.com/office/spreadsheetml/2009/9/main" objectType="CheckBox" fmlaLink="$AA$26" lockText="1" noThreeD="1"/>
</file>

<file path=xl/ctrlProps/ctrlProp4.xml><?xml version="1.0" encoding="utf-8"?>
<formControlPr xmlns="http://schemas.microsoft.com/office/spreadsheetml/2009/9/main" objectType="CheckBox" fmlaLink="$AA$27" lockText="1" noThreeD="1"/>
</file>

<file path=xl/ctrlProps/ctrlProp5.xml><?xml version="1.0" encoding="utf-8"?>
<formControlPr xmlns="http://schemas.microsoft.com/office/spreadsheetml/2009/9/main" objectType="CheckBox" fmlaLink="$AA$28" lockText="1" noThreeD="1"/>
</file>

<file path=xl/ctrlProps/ctrlProp6.xml><?xml version="1.0" encoding="utf-8"?>
<formControlPr xmlns="http://schemas.microsoft.com/office/spreadsheetml/2009/9/main" objectType="CheckBox" fmlaLink="$AA$29" lockText="1" noThreeD="1"/>
</file>

<file path=xl/ctrlProps/ctrlProp7.xml><?xml version="1.0" encoding="utf-8"?>
<formControlPr xmlns="http://schemas.microsoft.com/office/spreadsheetml/2009/9/main" objectType="CheckBox" fmlaLink="$AA$30" lockText="1" noThreeD="1"/>
</file>

<file path=xl/ctrlProps/ctrlProp8.xml><?xml version="1.0" encoding="utf-8"?>
<formControlPr xmlns="http://schemas.microsoft.com/office/spreadsheetml/2009/9/main" objectType="CheckBox" fmlaLink="$AA$31" lockText="1" noThreeD="1"/>
</file>

<file path=xl/ctrlProps/ctrlProp9.xml><?xml version="1.0" encoding="utf-8"?>
<formControlPr xmlns="http://schemas.microsoft.com/office/spreadsheetml/2009/9/main" objectType="CheckBox" fmlaLink="$AA$3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215253</xdr:colOff>
      <xdr:row>32</xdr:row>
      <xdr:rowOff>137708</xdr:rowOff>
    </xdr:from>
    <xdr:to>
      <xdr:col>23</xdr:col>
      <xdr:colOff>76141</xdr:colOff>
      <xdr:row>34</xdr:row>
      <xdr:rowOff>83178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22584" y="6256310"/>
          <a:ext cx="1857371" cy="440554"/>
        </a:xfrm>
        <a:prstGeom prst="rect">
          <a:avLst/>
        </a:prstGeom>
        <a:solidFill>
          <a:schemeClr val="lt1"/>
        </a:solidFill>
        <a:ln w="381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HGP明朝E" panose="02020900000000000000" pitchFamily="18" charset="-128"/>
              <a:ea typeface="HGP明朝E" panose="02020900000000000000" pitchFamily="18" charset="-128"/>
            </a:rPr>
            <a:t>応　相　談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12700</xdr:rowOff>
        </xdr:from>
        <xdr:to>
          <xdr:col>7</xdr:col>
          <xdr:colOff>203200</xdr:colOff>
          <xdr:row>23</xdr:row>
          <xdr:rowOff>241300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25400</xdr:rowOff>
        </xdr:from>
        <xdr:to>
          <xdr:col>7</xdr:col>
          <xdr:colOff>152400</xdr:colOff>
          <xdr:row>24</xdr:row>
          <xdr:rowOff>241300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25</xdr:row>
          <xdr:rowOff>12700</xdr:rowOff>
        </xdr:from>
        <xdr:to>
          <xdr:col>7</xdr:col>
          <xdr:colOff>177800</xdr:colOff>
          <xdr:row>25</xdr:row>
          <xdr:rowOff>241300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7</xdr:col>
          <xdr:colOff>165100</xdr:colOff>
          <xdr:row>26</xdr:row>
          <xdr:rowOff>241300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12700</xdr:rowOff>
        </xdr:from>
        <xdr:to>
          <xdr:col>8</xdr:col>
          <xdr:colOff>101600</xdr:colOff>
          <xdr:row>27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8</xdr:col>
          <xdr:colOff>50800</xdr:colOff>
          <xdr:row>28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12700</xdr:rowOff>
        </xdr:from>
        <xdr:to>
          <xdr:col>8</xdr:col>
          <xdr:colOff>38100</xdr:colOff>
          <xdr:row>29</xdr:row>
          <xdr:rowOff>241300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30</xdr:row>
          <xdr:rowOff>12700</xdr:rowOff>
        </xdr:from>
        <xdr:to>
          <xdr:col>8</xdr:col>
          <xdr:colOff>63500</xdr:colOff>
          <xdr:row>30</xdr:row>
          <xdr:rowOff>241300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32</xdr:row>
          <xdr:rowOff>12700</xdr:rowOff>
        </xdr:from>
        <xdr:to>
          <xdr:col>10</xdr:col>
          <xdr:colOff>76200</xdr:colOff>
          <xdr:row>32</xdr:row>
          <xdr:rowOff>241300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33</xdr:row>
          <xdr:rowOff>12700</xdr:rowOff>
        </xdr:from>
        <xdr:to>
          <xdr:col>10</xdr:col>
          <xdr:colOff>101600</xdr:colOff>
          <xdr:row>33</xdr:row>
          <xdr:rowOff>241300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34</xdr:row>
          <xdr:rowOff>12700</xdr:rowOff>
        </xdr:from>
        <xdr:to>
          <xdr:col>11</xdr:col>
          <xdr:colOff>88900</xdr:colOff>
          <xdr:row>34</xdr:row>
          <xdr:rowOff>241300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31</xdr:row>
          <xdr:rowOff>12700</xdr:rowOff>
        </xdr:from>
        <xdr:to>
          <xdr:col>9</xdr:col>
          <xdr:colOff>101600</xdr:colOff>
          <xdr:row>31</xdr:row>
          <xdr:rowOff>241300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42</xdr:row>
          <xdr:rowOff>12700</xdr:rowOff>
        </xdr:from>
        <xdr:to>
          <xdr:col>3</xdr:col>
          <xdr:colOff>254000</xdr:colOff>
          <xdr:row>42</xdr:row>
          <xdr:rowOff>241300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43</xdr:row>
          <xdr:rowOff>12700</xdr:rowOff>
        </xdr:from>
        <xdr:to>
          <xdr:col>3</xdr:col>
          <xdr:colOff>266700</xdr:colOff>
          <xdr:row>43</xdr:row>
          <xdr:rowOff>241300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44</xdr:row>
          <xdr:rowOff>12700</xdr:rowOff>
        </xdr:from>
        <xdr:to>
          <xdr:col>3</xdr:col>
          <xdr:colOff>266700</xdr:colOff>
          <xdr:row>44</xdr:row>
          <xdr:rowOff>241300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087A-6A9B-4577-B049-CB93641D410A}">
  <sheetPr>
    <pageSetUpPr fitToPage="1"/>
  </sheetPr>
  <dimension ref="B1:AB55"/>
  <sheetViews>
    <sheetView tabSelected="1" zoomScale="113" zoomScaleNormal="145" workbookViewId="0">
      <selection activeCell="V3" sqref="V3:V4"/>
    </sheetView>
  </sheetViews>
  <sheetFormatPr baseColWidth="10" defaultColWidth="3.6640625" defaultRowHeight="20" customHeight="1"/>
  <cols>
    <col min="1" max="1" width="5.5" style="2" customWidth="1"/>
    <col min="2" max="7" width="3.6640625" style="2"/>
    <col min="8" max="8" width="4.1640625" style="2" bestFit="1" customWidth="1"/>
    <col min="9" max="26" width="3.6640625" style="2"/>
    <col min="27" max="27" width="5.83203125" style="2" hidden="1" customWidth="1"/>
    <col min="28" max="28" width="8" style="2" hidden="1" customWidth="1"/>
    <col min="29" max="16384" width="3.6640625" style="2"/>
  </cols>
  <sheetData>
    <row r="1" spans="2:25" s="1" customFormat="1" ht="17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2:25" ht="30">
      <c r="B2" s="78" t="s">
        <v>33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2:25" ht="5" customHeight="1">
      <c r="S3" s="122" t="s">
        <v>61</v>
      </c>
      <c r="T3" s="122"/>
      <c r="U3" s="122"/>
      <c r="V3" s="149"/>
      <c r="W3" s="124" t="s">
        <v>62</v>
      </c>
      <c r="X3" s="149"/>
      <c r="Y3" s="126" t="s">
        <v>63</v>
      </c>
    </row>
    <row r="4" spans="2:25" ht="20" customHeight="1" thickBot="1">
      <c r="B4" s="128" t="s">
        <v>59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S4" s="123"/>
      <c r="T4" s="123"/>
      <c r="U4" s="123"/>
      <c r="V4" s="150"/>
      <c r="W4" s="125"/>
      <c r="X4" s="150"/>
      <c r="Y4" s="127"/>
    </row>
    <row r="5" spans="2:25" ht="20" customHeight="1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S5" s="116" t="s">
        <v>60</v>
      </c>
      <c r="T5" s="117"/>
      <c r="U5" s="117"/>
      <c r="V5" s="117"/>
      <c r="W5" s="117"/>
      <c r="X5" s="117"/>
      <c r="Y5" s="118"/>
    </row>
    <row r="6" spans="2:25" ht="5" customHeight="1" thickBot="1">
      <c r="S6" s="119"/>
      <c r="T6" s="120"/>
      <c r="U6" s="120"/>
      <c r="V6" s="120"/>
      <c r="W6" s="120"/>
      <c r="X6" s="120"/>
      <c r="Y6" s="121"/>
    </row>
    <row r="7" spans="2:25" s="3" customFormat="1" ht="14">
      <c r="F7" s="18" t="s">
        <v>34</v>
      </c>
      <c r="G7" s="151"/>
      <c r="H7" s="151"/>
      <c r="I7" s="19" t="s">
        <v>35</v>
      </c>
      <c r="J7" s="151"/>
      <c r="K7" s="151"/>
      <c r="L7" s="18" t="s">
        <v>36</v>
      </c>
    </row>
    <row r="8" spans="2:25" ht="20" customHeight="1">
      <c r="B8" s="79" t="s">
        <v>1</v>
      </c>
      <c r="C8" s="79"/>
      <c r="D8" s="79"/>
      <c r="E8" s="79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</row>
    <row r="9" spans="2:25" ht="3" customHeight="1"/>
    <row r="10" spans="2:25" ht="20" customHeight="1">
      <c r="B10" s="79" t="s">
        <v>2</v>
      </c>
      <c r="C10" s="79"/>
      <c r="D10" s="79"/>
      <c r="E10" s="79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</row>
    <row r="11" spans="2:25" ht="3" customHeight="1"/>
    <row r="12" spans="2:25" ht="20" customHeight="1">
      <c r="B12" s="79" t="s">
        <v>3</v>
      </c>
      <c r="C12" s="79"/>
      <c r="D12" s="79"/>
      <c r="E12" s="79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</row>
    <row r="13" spans="2:25" ht="3" customHeight="1"/>
    <row r="14" spans="2:25" ht="20" customHeight="1">
      <c r="B14" s="79" t="s">
        <v>65</v>
      </c>
      <c r="C14" s="79"/>
      <c r="D14" s="79"/>
      <c r="E14" s="79"/>
      <c r="F14" s="90" t="s">
        <v>82</v>
      </c>
      <c r="G14" s="90"/>
      <c r="H14" s="153"/>
      <c r="I14" s="153"/>
      <c r="J14" s="16" t="s">
        <v>80</v>
      </c>
      <c r="K14" s="154"/>
      <c r="L14" s="154"/>
      <c r="M14" s="4" t="s">
        <v>80</v>
      </c>
      <c r="N14" s="155"/>
      <c r="O14" s="155"/>
      <c r="P14" s="90" t="s">
        <v>81</v>
      </c>
      <c r="Q14" s="90"/>
      <c r="R14" s="153"/>
      <c r="S14" s="153"/>
      <c r="T14" s="16" t="s">
        <v>80</v>
      </c>
      <c r="U14" s="154"/>
      <c r="V14" s="154"/>
      <c r="W14" s="4" t="s">
        <v>80</v>
      </c>
      <c r="X14" s="155"/>
      <c r="Y14" s="155"/>
    </row>
    <row r="15" spans="2:25" ht="3" customHeight="1"/>
    <row r="16" spans="2:25" ht="20" customHeight="1">
      <c r="B16" s="79" t="s">
        <v>4</v>
      </c>
      <c r="C16" s="79"/>
      <c r="D16" s="79"/>
      <c r="E16" s="79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90" t="s">
        <v>83</v>
      </c>
      <c r="S16" s="90"/>
      <c r="T16" s="90"/>
      <c r="U16" s="90"/>
      <c r="V16" s="156"/>
      <c r="W16" s="156"/>
      <c r="X16" s="156"/>
      <c r="Y16" s="156"/>
    </row>
    <row r="17" spans="2:28" ht="3" customHeight="1"/>
    <row r="18" spans="2:28" ht="20" customHeight="1">
      <c r="B18" s="89" t="s">
        <v>45</v>
      </c>
      <c r="C18" s="89"/>
      <c r="D18" s="89"/>
      <c r="E18" s="89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2:28" ht="6" customHeight="1"/>
    <row r="20" spans="2:28" ht="20" customHeight="1">
      <c r="B20" s="91" t="s">
        <v>105</v>
      </c>
      <c r="C20" s="91"/>
      <c r="D20" s="91"/>
      <c r="E20" s="91"/>
      <c r="F20" s="91"/>
      <c r="G20" s="91"/>
      <c r="H20" s="91"/>
      <c r="I20" s="91"/>
      <c r="J20" s="91"/>
      <c r="K20" s="135" t="s">
        <v>116</v>
      </c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5"/>
    </row>
    <row r="21" spans="2:28" ht="18" customHeight="1">
      <c r="C21" s="136" t="s">
        <v>64</v>
      </c>
      <c r="D21" s="137"/>
      <c r="E21" s="129" t="s">
        <v>69</v>
      </c>
      <c r="F21" s="129"/>
      <c r="G21" s="129"/>
      <c r="H21" s="129"/>
      <c r="I21" s="129"/>
      <c r="J21" s="129"/>
      <c r="K21" s="129"/>
      <c r="L21" s="129"/>
      <c r="M21" s="130"/>
      <c r="N21" s="86" t="s">
        <v>68</v>
      </c>
      <c r="O21" s="86"/>
      <c r="P21" s="86"/>
      <c r="Q21" s="86" t="s">
        <v>106</v>
      </c>
      <c r="R21" s="86"/>
      <c r="S21" s="86"/>
      <c r="T21" s="86"/>
      <c r="U21" s="86"/>
      <c r="V21" s="86"/>
      <c r="W21" s="86"/>
      <c r="X21" s="101"/>
    </row>
    <row r="22" spans="2:28" ht="12" customHeight="1">
      <c r="C22" s="138"/>
      <c r="D22" s="139"/>
      <c r="E22" s="131"/>
      <c r="F22" s="131"/>
      <c r="G22" s="131"/>
      <c r="H22" s="131"/>
      <c r="I22" s="131"/>
      <c r="J22" s="131"/>
      <c r="K22" s="131"/>
      <c r="L22" s="131"/>
      <c r="M22" s="132"/>
      <c r="N22" s="87"/>
      <c r="O22" s="87"/>
      <c r="P22" s="87"/>
      <c r="Q22" s="80" t="s">
        <v>19</v>
      </c>
      <c r="R22" s="80"/>
      <c r="S22" s="80" t="s">
        <v>20</v>
      </c>
      <c r="T22" s="80"/>
      <c r="U22" s="82" t="s">
        <v>22</v>
      </c>
      <c r="V22" s="82"/>
      <c r="W22" s="82" t="s">
        <v>103</v>
      </c>
      <c r="X22" s="84"/>
    </row>
    <row r="23" spans="2:28" ht="12" customHeight="1">
      <c r="C23" s="140"/>
      <c r="D23" s="141"/>
      <c r="E23" s="133"/>
      <c r="F23" s="133"/>
      <c r="G23" s="133"/>
      <c r="H23" s="133"/>
      <c r="I23" s="133"/>
      <c r="J23" s="133"/>
      <c r="K23" s="133"/>
      <c r="L23" s="133"/>
      <c r="M23" s="134"/>
      <c r="N23" s="88"/>
      <c r="O23" s="88"/>
      <c r="P23" s="88"/>
      <c r="Q23" s="81"/>
      <c r="R23" s="81"/>
      <c r="S23" s="81"/>
      <c r="T23" s="81"/>
      <c r="U23" s="83"/>
      <c r="V23" s="83"/>
      <c r="W23" s="81"/>
      <c r="X23" s="85"/>
    </row>
    <row r="24" spans="2:28" ht="20" customHeight="1">
      <c r="C24" s="171"/>
      <c r="D24" s="172"/>
      <c r="E24" s="142" t="s">
        <v>70</v>
      </c>
      <c r="F24" s="143"/>
      <c r="G24" s="143"/>
      <c r="H24" s="143"/>
      <c r="I24" s="144" t="s">
        <v>119</v>
      </c>
      <c r="J24" s="144"/>
      <c r="K24" s="144"/>
      <c r="L24" s="144"/>
      <c r="M24" s="145"/>
      <c r="N24" s="98" t="s">
        <v>7</v>
      </c>
      <c r="O24" s="98"/>
      <c r="P24" s="98"/>
      <c r="Q24" s="98" t="s">
        <v>25</v>
      </c>
      <c r="R24" s="98"/>
      <c r="S24" s="98" t="s">
        <v>113</v>
      </c>
      <c r="T24" s="98"/>
      <c r="U24" s="98" t="s">
        <v>113</v>
      </c>
      <c r="V24" s="98"/>
      <c r="W24" s="98" t="s">
        <v>113</v>
      </c>
      <c r="X24" s="100"/>
      <c r="AA24" s="148" t="b">
        <v>0</v>
      </c>
      <c r="AB24" s="20">
        <f>IF(AA24=TRUE,30000,0)</f>
        <v>0</v>
      </c>
    </row>
    <row r="25" spans="2:28" ht="20" customHeight="1">
      <c r="C25" s="173"/>
      <c r="D25" s="174"/>
      <c r="E25" s="146" t="s">
        <v>71</v>
      </c>
      <c r="F25" s="146"/>
      <c r="G25" s="146"/>
      <c r="H25" s="146"/>
      <c r="I25" s="146"/>
      <c r="J25" s="146"/>
      <c r="K25" s="146"/>
      <c r="L25" s="146"/>
      <c r="M25" s="146"/>
      <c r="N25" s="57" t="s">
        <v>8</v>
      </c>
      <c r="O25" s="57"/>
      <c r="P25" s="57"/>
      <c r="Q25" s="57" t="s">
        <v>113</v>
      </c>
      <c r="R25" s="57"/>
      <c r="S25" s="57" t="s">
        <v>24</v>
      </c>
      <c r="T25" s="57"/>
      <c r="U25" s="57" t="s">
        <v>113</v>
      </c>
      <c r="V25" s="57"/>
      <c r="W25" s="57" t="s">
        <v>89</v>
      </c>
      <c r="X25" s="58"/>
      <c r="AA25" s="148" t="b">
        <v>0</v>
      </c>
      <c r="AB25" s="20">
        <f>IF(AA25=TRUE,50000,0)</f>
        <v>0</v>
      </c>
    </row>
    <row r="26" spans="2:28" ht="20" customHeight="1">
      <c r="C26" s="173"/>
      <c r="D26" s="174"/>
      <c r="E26" s="146" t="s">
        <v>72</v>
      </c>
      <c r="F26" s="146"/>
      <c r="G26" s="146"/>
      <c r="H26" s="146"/>
      <c r="I26" s="146"/>
      <c r="J26" s="146"/>
      <c r="K26" s="146"/>
      <c r="L26" s="146"/>
      <c r="M26" s="146"/>
      <c r="N26" s="57" t="s">
        <v>9</v>
      </c>
      <c r="O26" s="57"/>
      <c r="P26" s="57"/>
      <c r="Q26" s="57" t="s">
        <v>113</v>
      </c>
      <c r="R26" s="57"/>
      <c r="S26" s="57" t="s">
        <v>25</v>
      </c>
      <c r="T26" s="57"/>
      <c r="U26" s="57" t="s">
        <v>113</v>
      </c>
      <c r="V26" s="57"/>
      <c r="W26" s="57" t="s">
        <v>90</v>
      </c>
      <c r="X26" s="58"/>
      <c r="AA26" s="148" t="b">
        <v>0</v>
      </c>
      <c r="AB26" s="20">
        <f>IF(AA26=TRUE,100000,0)</f>
        <v>0</v>
      </c>
    </row>
    <row r="27" spans="2:28" ht="20" customHeight="1">
      <c r="C27" s="173"/>
      <c r="D27" s="174"/>
      <c r="E27" s="146" t="s">
        <v>73</v>
      </c>
      <c r="F27" s="146"/>
      <c r="G27" s="146"/>
      <c r="H27" s="146"/>
      <c r="I27" s="146"/>
      <c r="J27" s="146"/>
      <c r="K27" s="146"/>
      <c r="L27" s="146"/>
      <c r="M27" s="146"/>
      <c r="N27" s="57" t="s">
        <v>10</v>
      </c>
      <c r="O27" s="57"/>
      <c r="P27" s="57"/>
      <c r="Q27" s="57" t="s">
        <v>113</v>
      </c>
      <c r="R27" s="57"/>
      <c r="S27" s="57" t="s">
        <v>26</v>
      </c>
      <c r="T27" s="57"/>
      <c r="U27" s="57" t="s">
        <v>113</v>
      </c>
      <c r="V27" s="57"/>
      <c r="W27" s="57" t="s">
        <v>91</v>
      </c>
      <c r="X27" s="58"/>
      <c r="AA27" s="148" t="b">
        <v>0</v>
      </c>
      <c r="AB27" s="20">
        <f>IF(AA27=TRUE,150000,0)</f>
        <v>0</v>
      </c>
    </row>
    <row r="28" spans="2:28" ht="20" customHeight="1">
      <c r="C28" s="173"/>
      <c r="D28" s="174"/>
      <c r="E28" s="146" t="s">
        <v>99</v>
      </c>
      <c r="F28" s="146"/>
      <c r="G28" s="146"/>
      <c r="H28" s="146"/>
      <c r="I28" s="146"/>
      <c r="J28" s="146"/>
      <c r="K28" s="146"/>
      <c r="L28" s="146"/>
      <c r="M28" s="146"/>
      <c r="N28" s="57" t="s">
        <v>11</v>
      </c>
      <c r="O28" s="57"/>
      <c r="P28" s="57"/>
      <c r="Q28" s="57" t="s">
        <v>113</v>
      </c>
      <c r="R28" s="57"/>
      <c r="S28" s="57" t="s">
        <v>28</v>
      </c>
      <c r="T28" s="57"/>
      <c r="U28" s="57" t="s">
        <v>113</v>
      </c>
      <c r="V28" s="57"/>
      <c r="W28" s="57" t="s">
        <v>92</v>
      </c>
      <c r="X28" s="58"/>
      <c r="AA28" s="148" t="b">
        <v>0</v>
      </c>
      <c r="AB28" s="20">
        <f>IF(AA28=TRUE,200000,0)</f>
        <v>0</v>
      </c>
    </row>
    <row r="29" spans="2:28" ht="20" customHeight="1">
      <c r="C29" s="173"/>
      <c r="D29" s="174"/>
      <c r="E29" s="146" t="s">
        <v>98</v>
      </c>
      <c r="F29" s="146"/>
      <c r="G29" s="146"/>
      <c r="H29" s="146"/>
      <c r="I29" s="146"/>
      <c r="J29" s="146"/>
      <c r="K29" s="146"/>
      <c r="L29" s="146"/>
      <c r="M29" s="146"/>
      <c r="N29" s="57" t="s">
        <v>12</v>
      </c>
      <c r="O29" s="57"/>
      <c r="P29" s="57"/>
      <c r="Q29" s="57" t="s">
        <v>113</v>
      </c>
      <c r="R29" s="57"/>
      <c r="S29" s="57" t="s">
        <v>29</v>
      </c>
      <c r="T29" s="57"/>
      <c r="U29" s="57" t="s">
        <v>113</v>
      </c>
      <c r="V29" s="57"/>
      <c r="W29" s="57" t="s">
        <v>93</v>
      </c>
      <c r="X29" s="58"/>
      <c r="AA29" s="148" t="b">
        <v>0</v>
      </c>
      <c r="AB29" s="20">
        <f>IF(AA29=TRUE,300000,0)</f>
        <v>0</v>
      </c>
    </row>
    <row r="30" spans="2:28" ht="20" customHeight="1">
      <c r="C30" s="173"/>
      <c r="D30" s="174"/>
      <c r="E30" s="146" t="s">
        <v>100</v>
      </c>
      <c r="F30" s="146"/>
      <c r="G30" s="146"/>
      <c r="H30" s="146"/>
      <c r="I30" s="146"/>
      <c r="J30" s="146"/>
      <c r="K30" s="146"/>
      <c r="L30" s="146"/>
      <c r="M30" s="146"/>
      <c r="N30" s="57" t="s">
        <v>13</v>
      </c>
      <c r="O30" s="57"/>
      <c r="P30" s="57"/>
      <c r="Q30" s="57" t="s">
        <v>113</v>
      </c>
      <c r="R30" s="57"/>
      <c r="S30" s="57" t="s">
        <v>30</v>
      </c>
      <c r="T30" s="57"/>
      <c r="U30" s="57" t="s">
        <v>86</v>
      </c>
      <c r="V30" s="57"/>
      <c r="W30" s="57" t="s">
        <v>94</v>
      </c>
      <c r="X30" s="58"/>
      <c r="AA30" s="148" t="b">
        <v>0</v>
      </c>
      <c r="AB30" s="20">
        <f>IF(AA30=TRUE,500000,0)</f>
        <v>0</v>
      </c>
    </row>
    <row r="31" spans="2:28" ht="20" customHeight="1">
      <c r="C31" s="173"/>
      <c r="D31" s="174"/>
      <c r="E31" s="146" t="s">
        <v>101</v>
      </c>
      <c r="F31" s="146"/>
      <c r="G31" s="146"/>
      <c r="H31" s="146"/>
      <c r="I31" s="146"/>
      <c r="J31" s="146"/>
      <c r="K31" s="146"/>
      <c r="L31" s="146"/>
      <c r="M31" s="146"/>
      <c r="N31" s="57" t="s">
        <v>14</v>
      </c>
      <c r="O31" s="57"/>
      <c r="P31" s="57"/>
      <c r="Q31" s="57" t="s">
        <v>113</v>
      </c>
      <c r="R31" s="57"/>
      <c r="S31" s="57" t="s">
        <v>31</v>
      </c>
      <c r="T31" s="57"/>
      <c r="U31" s="57" t="s">
        <v>87</v>
      </c>
      <c r="V31" s="57"/>
      <c r="W31" s="57" t="s">
        <v>95</v>
      </c>
      <c r="X31" s="58"/>
      <c r="AA31" s="148" t="b">
        <v>0</v>
      </c>
      <c r="AB31" s="20">
        <f>IF(AA31=TRUE,1000000,0)</f>
        <v>0</v>
      </c>
    </row>
    <row r="32" spans="2:28" ht="20" customHeight="1">
      <c r="C32" s="173"/>
      <c r="D32" s="174"/>
      <c r="E32" s="146" t="s">
        <v>5</v>
      </c>
      <c r="F32" s="146"/>
      <c r="G32" s="146"/>
      <c r="H32" s="146"/>
      <c r="I32" s="146"/>
      <c r="J32" s="146"/>
      <c r="K32" s="146"/>
      <c r="L32" s="146"/>
      <c r="M32" s="146"/>
      <c r="N32" s="57" t="s">
        <v>15</v>
      </c>
      <c r="O32" s="57"/>
      <c r="P32" s="57"/>
      <c r="Q32" s="59" t="s">
        <v>113</v>
      </c>
      <c r="R32" s="60"/>
      <c r="S32" s="59" t="s">
        <v>104</v>
      </c>
      <c r="T32" s="60"/>
      <c r="U32" s="59" t="s">
        <v>88</v>
      </c>
      <c r="V32" s="60"/>
      <c r="W32" s="59" t="s">
        <v>96</v>
      </c>
      <c r="X32" s="61"/>
      <c r="AA32" s="148" t="b">
        <v>0</v>
      </c>
      <c r="AB32" s="20">
        <f>IF(AA32=TRUE,2000000,0)</f>
        <v>0</v>
      </c>
    </row>
    <row r="33" spans="2:28" ht="20" customHeight="1">
      <c r="C33" s="173"/>
      <c r="D33" s="174"/>
      <c r="E33" s="146" t="s">
        <v>74</v>
      </c>
      <c r="F33" s="146"/>
      <c r="G33" s="146"/>
      <c r="H33" s="146"/>
      <c r="I33" s="146"/>
      <c r="J33" s="146"/>
      <c r="K33" s="146"/>
      <c r="L33" s="146"/>
      <c r="M33" s="146"/>
      <c r="N33" s="57" t="s">
        <v>16</v>
      </c>
      <c r="O33" s="57"/>
      <c r="P33" s="57"/>
      <c r="Q33" s="59"/>
      <c r="R33" s="60"/>
      <c r="S33" s="59"/>
      <c r="T33" s="60"/>
      <c r="U33" s="59"/>
      <c r="V33" s="60"/>
      <c r="W33" s="59"/>
      <c r="X33" s="61"/>
      <c r="AA33" s="148" t="b">
        <v>0</v>
      </c>
      <c r="AB33" s="20">
        <f>IF(AA33=TRUE,3000000,0)</f>
        <v>0</v>
      </c>
    </row>
    <row r="34" spans="2:28" ht="20" customHeight="1">
      <c r="C34" s="173"/>
      <c r="D34" s="174"/>
      <c r="E34" s="146" t="s">
        <v>6</v>
      </c>
      <c r="F34" s="146"/>
      <c r="G34" s="146"/>
      <c r="H34" s="146"/>
      <c r="I34" s="146"/>
      <c r="J34" s="146"/>
      <c r="K34" s="146"/>
      <c r="L34" s="146"/>
      <c r="M34" s="146"/>
      <c r="N34" s="57" t="s">
        <v>17</v>
      </c>
      <c r="O34" s="57"/>
      <c r="P34" s="57"/>
      <c r="Q34" s="59"/>
      <c r="R34" s="60"/>
      <c r="S34" s="59"/>
      <c r="T34" s="60"/>
      <c r="U34" s="59"/>
      <c r="V34" s="60"/>
      <c r="W34" s="59"/>
      <c r="X34" s="61"/>
      <c r="AA34" s="148" t="b">
        <v>0</v>
      </c>
      <c r="AB34" s="20">
        <f>IF(AA34=TRUE,4000000,0)</f>
        <v>0</v>
      </c>
    </row>
    <row r="35" spans="2:28" ht="20" customHeight="1">
      <c r="C35" s="175"/>
      <c r="D35" s="176"/>
      <c r="E35" s="147" t="s">
        <v>97</v>
      </c>
      <c r="F35" s="147"/>
      <c r="G35" s="147"/>
      <c r="H35" s="147"/>
      <c r="I35" s="147"/>
      <c r="J35" s="147"/>
      <c r="K35" s="147"/>
      <c r="L35" s="147"/>
      <c r="M35" s="147"/>
      <c r="N35" s="73" t="s">
        <v>18</v>
      </c>
      <c r="O35" s="73"/>
      <c r="P35" s="73"/>
      <c r="Q35" s="74"/>
      <c r="R35" s="75"/>
      <c r="S35" s="74"/>
      <c r="T35" s="75"/>
      <c r="U35" s="74"/>
      <c r="V35" s="75"/>
      <c r="W35" s="74"/>
      <c r="X35" s="76"/>
      <c r="AA35" s="148" t="b">
        <v>0</v>
      </c>
      <c r="AB35" s="20">
        <f>IF(AA35=TRUE,5000000,0)</f>
        <v>0</v>
      </c>
    </row>
    <row r="36" spans="2:28" ht="6" customHeight="1" thickBot="1"/>
    <row r="37" spans="2:28" ht="20" customHeight="1">
      <c r="B37" s="91" t="s">
        <v>107</v>
      </c>
      <c r="C37" s="91"/>
      <c r="D37" s="91"/>
      <c r="E37" s="91"/>
      <c r="F37" s="91"/>
      <c r="G37" s="99" t="s">
        <v>112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U37" s="70" t="s">
        <v>108</v>
      </c>
      <c r="V37" s="71"/>
      <c r="W37" s="71"/>
      <c r="X37" s="71"/>
      <c r="Y37" s="72"/>
    </row>
    <row r="38" spans="2:28" ht="22" customHeight="1">
      <c r="B38" s="21" t="s">
        <v>117</v>
      </c>
      <c r="C38" s="22"/>
      <c r="D38" s="23"/>
      <c r="E38" s="24" t="s">
        <v>19</v>
      </c>
      <c r="F38" s="25"/>
      <c r="G38" s="26"/>
      <c r="H38" s="24" t="s">
        <v>102</v>
      </c>
      <c r="I38" s="25"/>
      <c r="J38" s="26"/>
      <c r="K38" s="24" t="s">
        <v>21</v>
      </c>
      <c r="L38" s="25"/>
      <c r="M38" s="26"/>
      <c r="N38" s="24" t="s">
        <v>32</v>
      </c>
      <c r="O38" s="25"/>
      <c r="P38" s="26"/>
      <c r="Q38" s="27" t="s">
        <v>23</v>
      </c>
      <c r="R38" s="25"/>
      <c r="S38" s="28"/>
      <c r="U38" s="29">
        <f>SUM(AB24:AB35)+B39*9000+E39*4000+H39*8000+K39*18000+N39*1000+Q39*2000</f>
        <v>0</v>
      </c>
      <c r="V38" s="30"/>
      <c r="W38" s="30"/>
      <c r="X38" s="30"/>
      <c r="Y38" s="35" t="s">
        <v>42</v>
      </c>
    </row>
    <row r="39" spans="2:28" ht="20" customHeight="1">
      <c r="B39" s="157"/>
      <c r="C39" s="158"/>
      <c r="D39" s="5" t="s">
        <v>27</v>
      </c>
      <c r="E39" s="159"/>
      <c r="F39" s="158"/>
      <c r="G39" s="5" t="s">
        <v>27</v>
      </c>
      <c r="H39" s="159"/>
      <c r="I39" s="158"/>
      <c r="J39" s="5" t="s">
        <v>27</v>
      </c>
      <c r="K39" s="159"/>
      <c r="L39" s="158"/>
      <c r="M39" s="5" t="s">
        <v>27</v>
      </c>
      <c r="N39" s="159"/>
      <c r="O39" s="158"/>
      <c r="P39" s="5" t="s">
        <v>27</v>
      </c>
      <c r="Q39" s="160"/>
      <c r="R39" s="161"/>
      <c r="S39" s="6" t="s">
        <v>41</v>
      </c>
      <c r="U39" s="31"/>
      <c r="V39" s="32"/>
      <c r="W39" s="32"/>
      <c r="X39" s="32"/>
      <c r="Y39" s="36"/>
    </row>
    <row r="40" spans="2:28" ht="12" customHeight="1" thickBot="1">
      <c r="B40" s="51" t="s">
        <v>39</v>
      </c>
      <c r="C40" s="52"/>
      <c r="D40" s="53"/>
      <c r="E40" s="54" t="s">
        <v>37</v>
      </c>
      <c r="F40" s="52"/>
      <c r="G40" s="53"/>
      <c r="H40" s="55" t="s">
        <v>38</v>
      </c>
      <c r="I40" s="52"/>
      <c r="J40" s="53"/>
      <c r="K40" s="55" t="s">
        <v>84</v>
      </c>
      <c r="L40" s="52"/>
      <c r="M40" s="53"/>
      <c r="N40" s="55" t="s">
        <v>40</v>
      </c>
      <c r="O40" s="52"/>
      <c r="P40" s="53"/>
      <c r="Q40" s="55" t="s">
        <v>85</v>
      </c>
      <c r="R40" s="52"/>
      <c r="S40" s="56"/>
      <c r="U40" s="33"/>
      <c r="V40" s="34"/>
      <c r="W40" s="34"/>
      <c r="X40" s="34"/>
      <c r="Y40" s="37"/>
    </row>
    <row r="41" spans="2:28" ht="6" customHeight="1"/>
    <row r="42" spans="2:28" ht="20" customHeight="1">
      <c r="B42" s="91" t="s">
        <v>46</v>
      </c>
      <c r="C42" s="91"/>
      <c r="D42" s="91"/>
      <c r="E42" s="92" t="s">
        <v>118</v>
      </c>
      <c r="F42" s="92"/>
      <c r="G42" s="92"/>
      <c r="H42" s="92"/>
      <c r="I42" s="92"/>
      <c r="J42" s="92"/>
      <c r="K42" s="92"/>
      <c r="L42" s="92"/>
      <c r="M42" s="92"/>
      <c r="N42" s="92"/>
      <c r="O42" s="15"/>
      <c r="P42" s="91" t="s">
        <v>109</v>
      </c>
      <c r="Q42" s="91"/>
      <c r="R42" s="91"/>
      <c r="S42" s="99" t="s">
        <v>114</v>
      </c>
      <c r="T42" s="99"/>
      <c r="U42" s="99"/>
      <c r="V42" s="99"/>
      <c r="W42" s="99"/>
      <c r="X42" s="99"/>
      <c r="Y42" s="99"/>
    </row>
    <row r="43" spans="2:28" ht="20" customHeight="1">
      <c r="B43" s="177"/>
      <c r="C43" s="96" t="s">
        <v>43</v>
      </c>
      <c r="D43" s="97"/>
      <c r="E43" s="17" t="s">
        <v>115</v>
      </c>
      <c r="F43" s="93" t="s">
        <v>48</v>
      </c>
      <c r="G43" s="107" t="s">
        <v>50</v>
      </c>
      <c r="H43" s="108"/>
      <c r="I43" s="108"/>
      <c r="J43" s="108"/>
      <c r="K43" s="108"/>
      <c r="L43" s="108"/>
      <c r="M43" s="108"/>
      <c r="N43" s="109"/>
      <c r="P43" s="162"/>
      <c r="Q43" s="163"/>
      <c r="R43" s="163"/>
      <c r="S43" s="163"/>
      <c r="T43" s="163"/>
      <c r="U43" s="163"/>
      <c r="V43" s="163"/>
      <c r="W43" s="163"/>
      <c r="X43" s="163"/>
      <c r="Y43" s="164"/>
      <c r="AA43" s="148" t="b">
        <v>0</v>
      </c>
    </row>
    <row r="44" spans="2:28" ht="20" customHeight="1">
      <c r="B44" s="178"/>
      <c r="C44" s="80" t="s">
        <v>44</v>
      </c>
      <c r="D44" s="84"/>
      <c r="F44" s="94"/>
      <c r="G44" s="110" t="s">
        <v>110</v>
      </c>
      <c r="H44" s="111"/>
      <c r="I44" s="111"/>
      <c r="J44" s="111"/>
      <c r="K44" s="111"/>
      <c r="L44" s="111"/>
      <c r="M44" s="111"/>
      <c r="N44" s="112"/>
      <c r="P44" s="165"/>
      <c r="Q44" s="166"/>
      <c r="R44" s="166"/>
      <c r="S44" s="166"/>
      <c r="T44" s="166"/>
      <c r="U44" s="166"/>
      <c r="V44" s="166"/>
      <c r="W44" s="166"/>
      <c r="X44" s="166"/>
      <c r="Y44" s="167"/>
      <c r="AA44" s="148" t="b">
        <v>0</v>
      </c>
    </row>
    <row r="45" spans="2:28" ht="20" customHeight="1">
      <c r="B45" s="179"/>
      <c r="C45" s="81" t="s">
        <v>47</v>
      </c>
      <c r="D45" s="85"/>
      <c r="F45" s="95"/>
      <c r="G45" s="113" t="s">
        <v>111</v>
      </c>
      <c r="H45" s="114"/>
      <c r="I45" s="114"/>
      <c r="J45" s="114"/>
      <c r="K45" s="114"/>
      <c r="L45" s="114"/>
      <c r="M45" s="114"/>
      <c r="N45" s="115"/>
      <c r="P45" s="168"/>
      <c r="Q45" s="169"/>
      <c r="R45" s="169"/>
      <c r="S45" s="169"/>
      <c r="T45" s="169"/>
      <c r="U45" s="169"/>
      <c r="V45" s="169"/>
      <c r="W45" s="169"/>
      <c r="X45" s="169"/>
      <c r="Y45" s="170"/>
      <c r="AA45" s="148" t="b">
        <v>0</v>
      </c>
    </row>
    <row r="46" spans="2:28" ht="6" customHeight="1">
      <c r="G46" s="2" t="s">
        <v>49</v>
      </c>
    </row>
    <row r="47" spans="2:28" ht="15" customHeight="1">
      <c r="B47" s="105" t="s">
        <v>58</v>
      </c>
      <c r="C47" s="106"/>
      <c r="D47" s="106"/>
      <c r="E47" s="106"/>
      <c r="F47" s="7"/>
      <c r="G47" s="7"/>
      <c r="H47" s="7"/>
      <c r="I47" s="7"/>
      <c r="J47" s="7"/>
      <c r="K47" s="7"/>
      <c r="L47" s="7"/>
      <c r="M47" s="7"/>
      <c r="N47" s="8"/>
      <c r="P47" s="45" t="s">
        <v>75</v>
      </c>
      <c r="Q47" s="46"/>
      <c r="R47" s="46"/>
      <c r="S47" s="46"/>
      <c r="T47" s="46"/>
      <c r="U47" s="46"/>
      <c r="V47" s="46"/>
      <c r="W47" s="46"/>
      <c r="X47" s="46"/>
      <c r="Y47" s="47"/>
    </row>
    <row r="48" spans="2:28" ht="5" customHeight="1">
      <c r="B48" s="38" t="s">
        <v>52</v>
      </c>
      <c r="C48" s="39"/>
      <c r="D48" s="39"/>
      <c r="E48" s="40" t="s">
        <v>66</v>
      </c>
      <c r="F48" s="40"/>
      <c r="G48" s="40"/>
      <c r="I48" s="39" t="s">
        <v>57</v>
      </c>
      <c r="J48" s="39"/>
      <c r="K48" s="39"/>
      <c r="L48" s="40" t="s">
        <v>66</v>
      </c>
      <c r="M48" s="40"/>
      <c r="N48" s="41"/>
      <c r="P48" s="48"/>
      <c r="Q48" s="49"/>
      <c r="R48" s="49"/>
      <c r="S48" s="49"/>
      <c r="T48" s="49"/>
      <c r="U48" s="49"/>
      <c r="V48" s="49"/>
      <c r="W48" s="49"/>
      <c r="X48" s="49"/>
      <c r="Y48" s="50"/>
    </row>
    <row r="49" spans="2:25" ht="10" customHeight="1">
      <c r="B49" s="38"/>
      <c r="C49" s="39"/>
      <c r="D49" s="39"/>
      <c r="E49" s="40"/>
      <c r="F49" s="40"/>
      <c r="G49" s="40"/>
      <c r="H49" s="9"/>
      <c r="I49" s="39"/>
      <c r="J49" s="39"/>
      <c r="K49" s="39"/>
      <c r="L49" s="40"/>
      <c r="M49" s="40"/>
      <c r="N49" s="41"/>
      <c r="P49" s="42" t="s">
        <v>76</v>
      </c>
      <c r="Q49" s="43"/>
      <c r="R49" s="43"/>
      <c r="S49" s="43"/>
      <c r="T49" s="43"/>
      <c r="U49" s="43"/>
      <c r="V49" s="43"/>
      <c r="W49" s="43"/>
      <c r="X49" s="43"/>
      <c r="Y49" s="44"/>
    </row>
    <row r="50" spans="2:25" ht="5" customHeight="1">
      <c r="B50" s="38" t="s">
        <v>55</v>
      </c>
      <c r="C50" s="39"/>
      <c r="D50" s="39"/>
      <c r="E50" s="40" t="s">
        <v>66</v>
      </c>
      <c r="F50" s="40"/>
      <c r="G50" s="40"/>
      <c r="H50" s="9"/>
      <c r="I50" s="39" t="s">
        <v>54</v>
      </c>
      <c r="J50" s="39"/>
      <c r="K50" s="39"/>
      <c r="L50" s="40" t="s">
        <v>66</v>
      </c>
      <c r="M50" s="40"/>
      <c r="N50" s="41"/>
      <c r="P50" s="42"/>
      <c r="Q50" s="43"/>
      <c r="R50" s="43"/>
      <c r="S50" s="43"/>
      <c r="T50" s="43"/>
      <c r="U50" s="43"/>
      <c r="V50" s="43"/>
      <c r="W50" s="43"/>
      <c r="X50" s="43"/>
      <c r="Y50" s="44"/>
    </row>
    <row r="51" spans="2:25" ht="10" customHeight="1">
      <c r="B51" s="38"/>
      <c r="C51" s="39"/>
      <c r="D51" s="39"/>
      <c r="E51" s="40"/>
      <c r="F51" s="40"/>
      <c r="G51" s="40"/>
      <c r="H51" s="9"/>
      <c r="I51" s="39"/>
      <c r="J51" s="39"/>
      <c r="K51" s="39"/>
      <c r="L51" s="40"/>
      <c r="M51" s="40"/>
      <c r="N51" s="41"/>
      <c r="P51" s="38" t="s">
        <v>77</v>
      </c>
      <c r="Q51" s="39"/>
      <c r="R51" s="39"/>
      <c r="S51" s="39"/>
      <c r="T51" s="68" t="s">
        <v>79</v>
      </c>
      <c r="U51" s="68"/>
      <c r="V51" s="68"/>
      <c r="W51" s="68"/>
      <c r="X51" s="68"/>
      <c r="Y51" s="69"/>
    </row>
    <row r="52" spans="2:25" ht="5" customHeight="1">
      <c r="B52" s="38" t="s">
        <v>53</v>
      </c>
      <c r="C52" s="39"/>
      <c r="D52" s="39"/>
      <c r="E52" s="40" t="s">
        <v>66</v>
      </c>
      <c r="F52" s="40"/>
      <c r="G52" s="40"/>
      <c r="H52" s="9"/>
      <c r="I52" s="10"/>
      <c r="J52" s="10"/>
      <c r="K52" s="10"/>
      <c r="L52" s="10"/>
      <c r="M52" s="10"/>
      <c r="N52" s="11"/>
      <c r="P52" s="38"/>
      <c r="Q52" s="39"/>
      <c r="R52" s="39"/>
      <c r="S52" s="39"/>
      <c r="T52" s="68"/>
      <c r="U52" s="68"/>
      <c r="V52" s="68"/>
      <c r="W52" s="68"/>
      <c r="X52" s="68"/>
      <c r="Y52" s="69"/>
    </row>
    <row r="53" spans="2:25" ht="10" customHeight="1">
      <c r="B53" s="38"/>
      <c r="C53" s="39"/>
      <c r="D53" s="39"/>
      <c r="E53" s="40"/>
      <c r="F53" s="40"/>
      <c r="G53" s="40"/>
      <c r="H53" s="9"/>
      <c r="I53" s="39" t="s">
        <v>56</v>
      </c>
      <c r="J53" s="39"/>
      <c r="K53" s="39"/>
      <c r="L53" s="40" t="s">
        <v>67</v>
      </c>
      <c r="M53" s="40"/>
      <c r="N53" s="41"/>
      <c r="P53" s="38"/>
      <c r="Q53" s="39"/>
      <c r="R53" s="39"/>
      <c r="S53" s="39"/>
      <c r="T53" s="68"/>
      <c r="U53" s="68"/>
      <c r="V53" s="68"/>
      <c r="W53" s="68"/>
      <c r="X53" s="68"/>
      <c r="Y53" s="69"/>
    </row>
    <row r="54" spans="2:25" ht="10" customHeight="1">
      <c r="B54" s="38" t="s">
        <v>51</v>
      </c>
      <c r="C54" s="39"/>
      <c r="D54" s="39"/>
      <c r="E54" s="40" t="s">
        <v>66</v>
      </c>
      <c r="F54" s="40"/>
      <c r="G54" s="40"/>
      <c r="H54" s="9"/>
      <c r="I54" s="39"/>
      <c r="J54" s="39"/>
      <c r="K54" s="39"/>
      <c r="L54" s="40"/>
      <c r="M54" s="40"/>
      <c r="N54" s="41"/>
      <c r="P54" s="62" t="s">
        <v>78</v>
      </c>
      <c r="Q54" s="63"/>
      <c r="R54" s="63"/>
      <c r="S54" s="63"/>
      <c r="T54" s="63"/>
      <c r="U54" s="63"/>
      <c r="V54" s="63"/>
      <c r="W54" s="63"/>
      <c r="X54" s="63"/>
      <c r="Y54" s="64"/>
    </row>
    <row r="55" spans="2:25" ht="5" customHeight="1">
      <c r="B55" s="102"/>
      <c r="C55" s="103"/>
      <c r="D55" s="103"/>
      <c r="E55" s="104"/>
      <c r="F55" s="104"/>
      <c r="G55" s="104"/>
      <c r="H55" s="12"/>
      <c r="I55" s="13"/>
      <c r="J55" s="13"/>
      <c r="K55" s="13"/>
      <c r="L55" s="13"/>
      <c r="M55" s="13"/>
      <c r="N55" s="14"/>
      <c r="P55" s="65"/>
      <c r="Q55" s="66"/>
      <c r="R55" s="66"/>
      <c r="S55" s="66"/>
      <c r="T55" s="66"/>
      <c r="U55" s="66"/>
      <c r="V55" s="66"/>
      <c r="W55" s="66"/>
      <c r="X55" s="66"/>
      <c r="Y55" s="67"/>
    </row>
  </sheetData>
  <sheetProtection algorithmName="SHA-512" hashValue="RRlBld6cS2GwaqGLHrV9L+mB6gmizDbfGvZGof9zfDhrQA/lPlgJ+02l9//ynDGIzz2yVKUo1D4hXWWNMtvQUg==" saltValue="+QUjrHkDorxjQNPUB3xfHQ==" spinCount="100000" sheet="1" objects="1" scenarios="1" formatCells="0" selectLockedCells="1"/>
  <mergeCells count="182">
    <mergeCell ref="S5:Y6"/>
    <mergeCell ref="S3:U4"/>
    <mergeCell ref="W3:W4"/>
    <mergeCell ref="Y3:Y4"/>
    <mergeCell ref="V3:V4"/>
    <mergeCell ref="X3:X4"/>
    <mergeCell ref="B4:M5"/>
    <mergeCell ref="S29:T29"/>
    <mergeCell ref="U29:V29"/>
    <mergeCell ref="E21:M23"/>
    <mergeCell ref="B16:E16"/>
    <mergeCell ref="B18:E18"/>
    <mergeCell ref="Q25:R25"/>
    <mergeCell ref="S25:T25"/>
    <mergeCell ref="U25:V25"/>
    <mergeCell ref="W25:X25"/>
    <mergeCell ref="Q26:R26"/>
    <mergeCell ref="E24:H24"/>
    <mergeCell ref="I24:M24"/>
    <mergeCell ref="K20:X20"/>
    <mergeCell ref="C21:D23"/>
    <mergeCell ref="C24:D24"/>
    <mergeCell ref="C25:D25"/>
    <mergeCell ref="C26:D26"/>
    <mergeCell ref="B54:D55"/>
    <mergeCell ref="E52:G53"/>
    <mergeCell ref="E54:G55"/>
    <mergeCell ref="I53:K54"/>
    <mergeCell ref="B47:E47"/>
    <mergeCell ref="L53:N54"/>
    <mergeCell ref="B52:D53"/>
    <mergeCell ref="C44:D44"/>
    <mergeCell ref="G43:N43"/>
    <mergeCell ref="G44:N44"/>
    <mergeCell ref="G45:N45"/>
    <mergeCell ref="F8:Y8"/>
    <mergeCell ref="F10:Y10"/>
    <mergeCell ref="F12:Y12"/>
    <mergeCell ref="F18:Y18"/>
    <mergeCell ref="B20:J20"/>
    <mergeCell ref="B37:F37"/>
    <mergeCell ref="B42:D42"/>
    <mergeCell ref="G37:S37"/>
    <mergeCell ref="S42:Y42"/>
    <mergeCell ref="U26:V26"/>
    <mergeCell ref="W26:X26"/>
    <mergeCell ref="Q24:R24"/>
    <mergeCell ref="S24:T24"/>
    <mergeCell ref="U24:V24"/>
    <mergeCell ref="W24:X24"/>
    <mergeCell ref="Q21:X21"/>
    <mergeCell ref="N31:P31"/>
    <mergeCell ref="Q29:R29"/>
    <mergeCell ref="C29:D29"/>
    <mergeCell ref="C30:D30"/>
    <mergeCell ref="C31:D31"/>
    <mergeCell ref="C32:D32"/>
    <mergeCell ref="C33:D33"/>
    <mergeCell ref="C34:D34"/>
    <mergeCell ref="K14:L14"/>
    <mergeCell ref="N14:O14"/>
    <mergeCell ref="R14:S14"/>
    <mergeCell ref="U14:V14"/>
    <mergeCell ref="X14:Y14"/>
    <mergeCell ref="P42:R42"/>
    <mergeCell ref="P43:Y45"/>
    <mergeCell ref="E42:N42"/>
    <mergeCell ref="C45:D45"/>
    <mergeCell ref="F43:F45"/>
    <mergeCell ref="C43:D43"/>
    <mergeCell ref="C35:D35"/>
    <mergeCell ref="C27:D27"/>
    <mergeCell ref="C28:D28"/>
    <mergeCell ref="S26:T26"/>
    <mergeCell ref="N24:P24"/>
    <mergeCell ref="N25:P25"/>
    <mergeCell ref="N26:P26"/>
    <mergeCell ref="N27:P27"/>
    <mergeCell ref="N28:P28"/>
    <mergeCell ref="E27:M27"/>
    <mergeCell ref="E28:M28"/>
    <mergeCell ref="E25:M25"/>
    <mergeCell ref="E26:M26"/>
    <mergeCell ref="W33:X33"/>
    <mergeCell ref="Q34:R34"/>
    <mergeCell ref="S34:T34"/>
    <mergeCell ref="U34:V34"/>
    <mergeCell ref="W34:X34"/>
    <mergeCell ref="B1:Y1"/>
    <mergeCell ref="B2:Y2"/>
    <mergeCell ref="B8:E8"/>
    <mergeCell ref="B10:E10"/>
    <mergeCell ref="B12:E12"/>
    <mergeCell ref="B14:E14"/>
    <mergeCell ref="G7:H7"/>
    <mergeCell ref="J7:K7"/>
    <mergeCell ref="Q22:R23"/>
    <mergeCell ref="S22:T23"/>
    <mergeCell ref="U22:V23"/>
    <mergeCell ref="W22:X23"/>
    <mergeCell ref="N21:P23"/>
    <mergeCell ref="V16:Y16"/>
    <mergeCell ref="R16:U16"/>
    <mergeCell ref="F16:Q16"/>
    <mergeCell ref="F14:G14"/>
    <mergeCell ref="P14:Q14"/>
    <mergeCell ref="H14:I14"/>
    <mergeCell ref="W29:X29"/>
    <mergeCell ref="Q30:R30"/>
    <mergeCell ref="S30:T30"/>
    <mergeCell ref="U30:V30"/>
    <mergeCell ref="W30:X30"/>
    <mergeCell ref="Q27:R27"/>
    <mergeCell ref="S27:T27"/>
    <mergeCell ref="U27:V27"/>
    <mergeCell ref="W27:X27"/>
    <mergeCell ref="Q28:R28"/>
    <mergeCell ref="S28:T28"/>
    <mergeCell ref="U28:V28"/>
    <mergeCell ref="W28:X28"/>
    <mergeCell ref="E29:M29"/>
    <mergeCell ref="E30:M30"/>
    <mergeCell ref="E31:M31"/>
    <mergeCell ref="N32:P32"/>
    <mergeCell ref="N33:P33"/>
    <mergeCell ref="N34:P34"/>
    <mergeCell ref="Q31:R31"/>
    <mergeCell ref="S31:T31"/>
    <mergeCell ref="U31:V31"/>
    <mergeCell ref="N29:P29"/>
    <mergeCell ref="N30:P30"/>
    <mergeCell ref="Q33:R33"/>
    <mergeCell ref="S33:T33"/>
    <mergeCell ref="U33:V33"/>
    <mergeCell ref="B39:C39"/>
    <mergeCell ref="E39:F39"/>
    <mergeCell ref="H39:I39"/>
    <mergeCell ref="W31:X31"/>
    <mergeCell ref="Q32:R32"/>
    <mergeCell ref="S32:T32"/>
    <mergeCell ref="U32:V32"/>
    <mergeCell ref="W32:X32"/>
    <mergeCell ref="P54:Y55"/>
    <mergeCell ref="P51:S53"/>
    <mergeCell ref="T51:Y53"/>
    <mergeCell ref="K39:L39"/>
    <mergeCell ref="N39:O39"/>
    <mergeCell ref="Q39:R39"/>
    <mergeCell ref="U37:Y37"/>
    <mergeCell ref="E32:M32"/>
    <mergeCell ref="E33:M33"/>
    <mergeCell ref="E34:M34"/>
    <mergeCell ref="E35:M35"/>
    <mergeCell ref="N35:P35"/>
    <mergeCell ref="Q35:R35"/>
    <mergeCell ref="S35:T35"/>
    <mergeCell ref="U35:V35"/>
    <mergeCell ref="W35:X35"/>
    <mergeCell ref="B38:D38"/>
    <mergeCell ref="E38:G38"/>
    <mergeCell ref="K38:M38"/>
    <mergeCell ref="N38:P38"/>
    <mergeCell ref="Q38:S38"/>
    <mergeCell ref="H38:J38"/>
    <mergeCell ref="U38:X40"/>
    <mergeCell ref="Y38:Y40"/>
    <mergeCell ref="B50:D51"/>
    <mergeCell ref="E50:G51"/>
    <mergeCell ref="I50:K51"/>
    <mergeCell ref="L50:N51"/>
    <mergeCell ref="P49:Y50"/>
    <mergeCell ref="B48:D49"/>
    <mergeCell ref="E48:G49"/>
    <mergeCell ref="I48:K49"/>
    <mergeCell ref="L48:N49"/>
    <mergeCell ref="P47:Y48"/>
    <mergeCell ref="B40:D40"/>
    <mergeCell ref="E40:G40"/>
    <mergeCell ref="H40:J40"/>
    <mergeCell ref="K40:M40"/>
    <mergeCell ref="N40:P40"/>
    <mergeCell ref="Q40:S40"/>
  </mergeCells>
  <phoneticPr fontId="2"/>
  <conditionalFormatting sqref="F43:N45">
    <cfRule type="expression" dxfId="1" priority="1">
      <formula>$AA$44=TRUE</formula>
    </cfRule>
    <cfRule type="expression" dxfId="0" priority="2">
      <formula>$AA$45=TRUE</formula>
    </cfRule>
  </conditionalFormatting>
  <pageMargins left="0" right="0" top="0.31496062992126" bottom="0.27559055118110198" header="0" footer="0"/>
  <pageSetup paperSize="9" scale="9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177800</xdr:colOff>
                    <xdr:row>23</xdr:row>
                    <xdr:rowOff>12700</xdr:rowOff>
                  </from>
                  <to>
                    <xdr:col>7</xdr:col>
                    <xdr:colOff>203200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177800</xdr:colOff>
                    <xdr:row>24</xdr:row>
                    <xdr:rowOff>25400</xdr:rowOff>
                  </from>
                  <to>
                    <xdr:col>7</xdr:col>
                    <xdr:colOff>152400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177800</xdr:colOff>
                    <xdr:row>25</xdr:row>
                    <xdr:rowOff>12700</xdr:rowOff>
                  </from>
                  <to>
                    <xdr:col>7</xdr:col>
                    <xdr:colOff>177800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7</xdr:col>
                    <xdr:colOff>165100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177800</xdr:colOff>
                    <xdr:row>27</xdr:row>
                    <xdr:rowOff>12700</xdr:rowOff>
                  </from>
                  <to>
                    <xdr:col>8</xdr:col>
                    <xdr:colOff>101600</xdr:colOff>
                    <xdr:row>27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8</xdr:col>
                    <xdr:colOff>50800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177800</xdr:colOff>
                    <xdr:row>29</xdr:row>
                    <xdr:rowOff>12700</xdr:rowOff>
                  </from>
                  <to>
                    <xdr:col>8</xdr:col>
                    <xdr:colOff>38100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177800</xdr:colOff>
                    <xdr:row>30</xdr:row>
                    <xdr:rowOff>12700</xdr:rowOff>
                  </from>
                  <to>
                    <xdr:col>8</xdr:col>
                    <xdr:colOff>63500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177800</xdr:colOff>
                    <xdr:row>32</xdr:row>
                    <xdr:rowOff>12700</xdr:rowOff>
                  </from>
                  <to>
                    <xdr:col>10</xdr:col>
                    <xdr:colOff>76200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177800</xdr:colOff>
                    <xdr:row>33</xdr:row>
                    <xdr:rowOff>12700</xdr:rowOff>
                  </from>
                  <to>
                    <xdr:col>10</xdr:col>
                    <xdr:colOff>101600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</xdr:col>
                    <xdr:colOff>177800</xdr:colOff>
                    <xdr:row>34</xdr:row>
                    <xdr:rowOff>12700</xdr:rowOff>
                  </from>
                  <to>
                    <xdr:col>11</xdr:col>
                    <xdr:colOff>88900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</xdr:col>
                    <xdr:colOff>177800</xdr:colOff>
                    <xdr:row>31</xdr:row>
                    <xdr:rowOff>12700</xdr:rowOff>
                  </from>
                  <to>
                    <xdr:col>9</xdr:col>
                    <xdr:colOff>101600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25400</xdr:colOff>
                    <xdr:row>42</xdr:row>
                    <xdr:rowOff>12700</xdr:rowOff>
                  </from>
                  <to>
                    <xdr:col>3</xdr:col>
                    <xdr:colOff>254000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25400</xdr:colOff>
                    <xdr:row>43</xdr:row>
                    <xdr:rowOff>12700</xdr:rowOff>
                  </from>
                  <to>
                    <xdr:col>3</xdr:col>
                    <xdr:colOff>266700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25400</xdr:colOff>
                    <xdr:row>44</xdr:row>
                    <xdr:rowOff>12700</xdr:rowOff>
                  </from>
                  <to>
                    <xdr:col>3</xdr:col>
                    <xdr:colOff>266700</xdr:colOff>
                    <xdr:row>44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0909　石塚　政弘</dc:creator>
  <cp:lastModifiedBy>Masahiro ISHIZUKA</cp:lastModifiedBy>
  <cp:lastPrinted>2025-05-31T08:45:54Z</cp:lastPrinted>
  <dcterms:created xsi:type="dcterms:W3CDTF">2025-05-20T00:42:36Z</dcterms:created>
  <dcterms:modified xsi:type="dcterms:W3CDTF">2025-05-31T09:59:45Z</dcterms:modified>
</cp:coreProperties>
</file>